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ashington\Documents\PCS 5\Palestra FENAJUFE\"/>
    </mc:Choice>
  </mc:AlternateContent>
  <bookViews>
    <workbookView xWindow="240" yWindow="336" windowWidth="18900" windowHeight="6564"/>
  </bookViews>
  <sheets>
    <sheet name="TABELA GERAL" sheetId="1" r:id="rId1"/>
    <sheet name="1a e 2a. PARCELAS" sheetId="2" r:id="rId2"/>
    <sheet name="3a e 4a. PARCELAS" sheetId="3" r:id="rId3"/>
    <sheet name="5a e 6a. PARCELAS" sheetId="4" r:id="rId4"/>
    <sheet name="7a e 8a. PARCELAS" sheetId="5" r:id="rId5"/>
  </sheets>
  <externalReferences>
    <externalReference r:id="rId6"/>
  </externalReferences>
  <definedNames>
    <definedName name="Planilha_1ÁreaTotal">'[1]Planilha 1'!$B$2:$B$27,'[1]Planilha 1'!$G$2:$H$27</definedName>
    <definedName name="Planilha_1CabGráfico" localSheetId="1">'[1]Planilha 1'!#REF!</definedName>
    <definedName name="Planilha_1CabGráfico" localSheetId="2">'[1]Planilha 1'!#REF!</definedName>
    <definedName name="Planilha_1CabGráfico" localSheetId="3">'[1]Planilha 1'!#REF!</definedName>
    <definedName name="Planilha_1CabGráfico" localSheetId="4">'[1]Planilha 1'!#REF!</definedName>
    <definedName name="Planilha_1CabGráfico" localSheetId="0">'[1]Planilha 1'!#REF!</definedName>
    <definedName name="Planilha_1CabGráfico">'[1]Planilha 1'!#REF!</definedName>
    <definedName name="Planilha_1TítCols">'[1]Planilha 1'!$B$2,'[1]Planilha 1'!$G$2:$H$2</definedName>
  </definedNames>
  <calcPr calcId="171027"/>
</workbook>
</file>

<file path=xl/calcChain.xml><?xml version="1.0" encoding="utf-8"?>
<calcChain xmlns="http://schemas.openxmlformats.org/spreadsheetml/2006/main">
  <c r="AR41" i="5" l="1"/>
  <c r="AR40" i="5"/>
  <c r="AR39" i="5"/>
  <c r="AR38" i="5"/>
  <c r="AR37" i="5"/>
  <c r="AR36" i="5"/>
  <c r="AR35" i="5"/>
  <c r="AR34" i="5"/>
  <c r="AR33" i="5"/>
  <c r="AR32" i="5"/>
  <c r="AR31" i="5"/>
  <c r="AR30" i="5"/>
  <c r="AR29" i="5"/>
  <c r="AR28" i="5"/>
  <c r="AR27" i="5"/>
  <c r="AR26" i="5"/>
  <c r="AR25" i="5"/>
  <c r="AR24" i="5"/>
  <c r="AR23" i="5"/>
  <c r="AR22" i="5"/>
  <c r="AR21" i="5"/>
  <c r="AR20" i="5"/>
  <c r="AR19" i="5"/>
  <c r="AR18" i="5"/>
  <c r="AR17" i="5"/>
  <c r="AR16" i="5"/>
  <c r="AR15" i="5"/>
  <c r="AR14" i="5"/>
  <c r="AR13" i="5"/>
  <c r="AR12" i="5"/>
  <c r="AR11" i="5"/>
  <c r="AR10" i="5"/>
  <c r="AR9" i="5"/>
  <c r="AR8" i="5"/>
  <c r="AR7" i="5"/>
  <c r="AR6" i="5"/>
  <c r="AR5" i="5"/>
  <c r="AR4" i="5"/>
  <c r="AR3" i="5"/>
  <c r="AM41" i="4"/>
  <c r="AM40" i="4"/>
  <c r="AM39" i="4"/>
  <c r="AM38" i="4"/>
  <c r="AM37" i="4"/>
  <c r="AM36" i="4"/>
  <c r="AM35" i="4"/>
  <c r="AM34" i="4"/>
  <c r="AM33" i="4"/>
  <c r="AM32" i="4"/>
  <c r="AM31" i="4"/>
  <c r="AM30" i="4"/>
  <c r="AM29" i="4"/>
  <c r="AM28" i="4"/>
  <c r="AM27" i="4"/>
  <c r="AM26" i="4"/>
  <c r="AM25" i="4"/>
  <c r="AM24" i="4"/>
  <c r="AM23" i="4"/>
  <c r="AM22" i="4"/>
  <c r="AM21" i="4"/>
  <c r="AM20" i="4"/>
  <c r="AM19" i="4"/>
  <c r="AM18" i="4"/>
  <c r="AM17" i="4"/>
  <c r="AM16" i="4"/>
  <c r="AM15" i="4"/>
  <c r="AM14" i="4"/>
  <c r="AM13" i="4"/>
  <c r="AM12" i="4"/>
  <c r="AM11" i="4"/>
  <c r="AM10" i="4"/>
  <c r="AM9" i="4"/>
  <c r="AM8" i="4"/>
  <c r="AM7" i="4"/>
  <c r="AM6" i="4"/>
  <c r="AM5" i="4"/>
  <c r="AM4" i="4"/>
  <c r="AM3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3" i="4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AC7" i="3"/>
  <c r="AC6" i="3"/>
  <c r="AC5" i="3"/>
  <c r="AC4" i="3"/>
  <c r="AC3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5" i="3"/>
  <c r="X4" i="3"/>
  <c r="X3" i="3"/>
  <c r="AS41" i="5" l="1"/>
  <c r="AS40" i="5"/>
  <c r="AS39" i="5"/>
  <c r="AS38" i="5"/>
  <c r="AS37" i="5"/>
  <c r="AS36" i="5"/>
  <c r="AS35" i="5"/>
  <c r="AS34" i="5"/>
  <c r="AS33" i="5"/>
  <c r="AS32" i="5"/>
  <c r="AS31" i="5"/>
  <c r="AS30" i="5"/>
  <c r="AS29" i="5"/>
  <c r="AS28" i="5"/>
  <c r="AS27" i="5"/>
  <c r="AS26" i="5"/>
  <c r="AS25" i="5"/>
  <c r="AS24" i="5"/>
  <c r="AS23" i="5"/>
  <c r="AS22" i="5"/>
  <c r="AS21" i="5"/>
  <c r="AS20" i="5"/>
  <c r="AS19" i="5"/>
  <c r="AS18" i="5"/>
  <c r="AS17" i="5"/>
  <c r="AS16" i="5"/>
  <c r="AS15" i="5"/>
  <c r="AS14" i="5"/>
  <c r="AS13" i="5"/>
  <c r="AS12" i="5"/>
  <c r="AS11" i="5"/>
  <c r="AS10" i="5"/>
  <c r="AS9" i="5"/>
  <c r="AS8" i="5"/>
  <c r="AS7" i="5"/>
  <c r="AS6" i="5"/>
  <c r="AS5" i="5"/>
  <c r="AS4" i="5"/>
  <c r="AS3" i="5"/>
  <c r="AN41" i="4"/>
  <c r="AN40" i="4"/>
  <c r="AN39" i="4"/>
  <c r="AN38" i="4"/>
  <c r="AN37" i="4"/>
  <c r="AN36" i="4"/>
  <c r="AN35" i="4"/>
  <c r="AN34" i="4"/>
  <c r="AN33" i="4"/>
  <c r="AN32" i="4"/>
  <c r="AN31" i="4"/>
  <c r="AN30" i="4"/>
  <c r="AN29" i="4"/>
  <c r="AN28" i="4"/>
  <c r="AN27" i="4"/>
  <c r="AN26" i="4"/>
  <c r="AN25" i="4"/>
  <c r="AN24" i="4"/>
  <c r="AN23" i="4"/>
  <c r="AN22" i="4"/>
  <c r="AN21" i="4"/>
  <c r="AN20" i="4"/>
  <c r="AN19" i="4"/>
  <c r="AN18" i="4"/>
  <c r="AN17" i="4"/>
  <c r="AN16" i="4"/>
  <c r="AN15" i="4"/>
  <c r="AN14" i="4"/>
  <c r="AN13" i="4"/>
  <c r="AN12" i="4"/>
  <c r="AN11" i="4"/>
  <c r="AN10" i="4"/>
  <c r="AN9" i="4"/>
  <c r="AN8" i="4"/>
  <c r="AN7" i="4"/>
  <c r="AN6" i="4"/>
  <c r="AN5" i="4"/>
  <c r="AN4" i="4"/>
  <c r="AN3" i="4"/>
  <c r="AI41" i="4"/>
  <c r="AI40" i="4"/>
  <c r="AI39" i="4"/>
  <c r="AI38" i="4"/>
  <c r="AI37" i="4"/>
  <c r="AI36" i="4"/>
  <c r="AI35" i="4"/>
  <c r="AI34" i="4"/>
  <c r="AI33" i="4"/>
  <c r="AI32" i="4"/>
  <c r="AI31" i="4"/>
  <c r="AI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3" i="4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D4" i="3"/>
  <c r="AD3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AW41" i="5" l="1"/>
  <c r="AT41" i="5"/>
  <c r="AM41" i="5"/>
  <c r="AN41" i="5" s="1"/>
  <c r="AO41" i="5" s="1"/>
  <c r="AI41" i="5"/>
  <c r="AH41" i="5"/>
  <c r="AC41" i="5"/>
  <c r="AD41" i="5" s="1"/>
  <c r="AE41" i="5" s="1"/>
  <c r="X41" i="5"/>
  <c r="Y41" i="5" s="1"/>
  <c r="S41" i="5"/>
  <c r="N41" i="5"/>
  <c r="O41" i="5" s="1"/>
  <c r="J41" i="5"/>
  <c r="G41" i="5"/>
  <c r="I41" i="5" s="1"/>
  <c r="D41" i="5"/>
  <c r="C41" i="5"/>
  <c r="AX40" i="5"/>
  <c r="AY40" i="5" s="1"/>
  <c r="AZ40" i="5" s="1"/>
  <c r="BA40" i="5" s="1"/>
  <c r="AW40" i="5"/>
  <c r="AN40" i="5"/>
  <c r="AO40" i="5" s="1"/>
  <c r="AP40" i="5" s="1"/>
  <c r="AQ40" i="5" s="1"/>
  <c r="AM40" i="5"/>
  <c r="AH40" i="5"/>
  <c r="AI40" i="5" s="1"/>
  <c r="AC40" i="5"/>
  <c r="X40" i="5"/>
  <c r="S40" i="5"/>
  <c r="N40" i="5"/>
  <c r="G40" i="5"/>
  <c r="I40" i="5" s="1"/>
  <c r="C40" i="5"/>
  <c r="AX39" i="5"/>
  <c r="AY39" i="5" s="1"/>
  <c r="AW39" i="5"/>
  <c r="AM39" i="5"/>
  <c r="AI39" i="5"/>
  <c r="AJ39" i="5" s="1"/>
  <c r="AK39" i="5" s="1"/>
  <c r="AL39" i="5" s="1"/>
  <c r="AH39" i="5"/>
  <c r="AC39" i="5"/>
  <c r="X39" i="5"/>
  <c r="Y39" i="5" s="1"/>
  <c r="Z39" i="5" s="1"/>
  <c r="AA39" i="5" s="1"/>
  <c r="AB39" i="5" s="1"/>
  <c r="S39" i="5"/>
  <c r="T39" i="5" s="1"/>
  <c r="O39" i="5"/>
  <c r="N39" i="5"/>
  <c r="G39" i="5"/>
  <c r="I39" i="5" s="1"/>
  <c r="C39" i="5"/>
  <c r="AW38" i="5"/>
  <c r="AT38" i="5"/>
  <c r="AU38" i="5" s="1"/>
  <c r="AV38" i="5" s="1"/>
  <c r="AM38" i="5"/>
  <c r="AH38" i="5"/>
  <c r="AI38" i="5" s="1"/>
  <c r="AJ38" i="5" s="1"/>
  <c r="AC38" i="5"/>
  <c r="AD38" i="5" s="1"/>
  <c r="X38" i="5"/>
  <c r="Y38" i="5" s="1"/>
  <c r="T38" i="5"/>
  <c r="U38" i="5" s="1"/>
  <c r="S38" i="5"/>
  <c r="N38" i="5"/>
  <c r="G38" i="5"/>
  <c r="I38" i="5" s="1"/>
  <c r="C38" i="5"/>
  <c r="AX37" i="5"/>
  <c r="AW37" i="5"/>
  <c r="AT37" i="5"/>
  <c r="AM37" i="5"/>
  <c r="AN37" i="5" s="1"/>
  <c r="AO37" i="5" s="1"/>
  <c r="AI37" i="5"/>
  <c r="AH37" i="5"/>
  <c r="AC37" i="5"/>
  <c r="AD37" i="5" s="1"/>
  <c r="AE37" i="5" s="1"/>
  <c r="AF37" i="5" s="1"/>
  <c r="AG37" i="5" s="1"/>
  <c r="X37" i="5"/>
  <c r="Y37" i="5" s="1"/>
  <c r="S37" i="5"/>
  <c r="N37" i="5"/>
  <c r="O37" i="5" s="1"/>
  <c r="P37" i="5" s="1"/>
  <c r="G37" i="5"/>
  <c r="I37" i="5" s="1"/>
  <c r="C37" i="5"/>
  <c r="D37" i="5" s="1"/>
  <c r="AW36" i="5"/>
  <c r="AM36" i="5"/>
  <c r="AN36" i="5" s="1"/>
  <c r="AO36" i="5" s="1"/>
  <c r="AH36" i="5"/>
  <c r="AI36" i="5" s="1"/>
  <c r="AC36" i="5"/>
  <c r="Y36" i="5"/>
  <c r="Z36" i="5" s="1"/>
  <c r="X36" i="5"/>
  <c r="S36" i="5"/>
  <c r="N36" i="5"/>
  <c r="O36" i="5" s="1"/>
  <c r="P36" i="5" s="1"/>
  <c r="G36" i="5"/>
  <c r="I36" i="5" s="1"/>
  <c r="C36" i="5"/>
  <c r="AX35" i="5"/>
  <c r="AY35" i="5" s="1"/>
  <c r="AZ35" i="5" s="1"/>
  <c r="BA35" i="5" s="1"/>
  <c r="AW35" i="5"/>
  <c r="AT35" i="5"/>
  <c r="AU35" i="5" s="1"/>
  <c r="AV35" i="5" s="1"/>
  <c r="AM35" i="5"/>
  <c r="AH35" i="5"/>
  <c r="AI35" i="5" s="1"/>
  <c r="AC35" i="5"/>
  <c r="AD35" i="5" s="1"/>
  <c r="X35" i="5"/>
  <c r="Y35" i="5" s="1"/>
  <c r="Z35" i="5" s="1"/>
  <c r="AA35" i="5" s="1"/>
  <c r="AB35" i="5" s="1"/>
  <c r="T35" i="5"/>
  <c r="S35" i="5"/>
  <c r="O35" i="5"/>
  <c r="N35" i="5"/>
  <c r="G35" i="5"/>
  <c r="I35" i="5" s="1"/>
  <c r="C35" i="5"/>
  <c r="D35" i="5" s="1"/>
  <c r="K35" i="5" s="1"/>
  <c r="AW34" i="5"/>
  <c r="AM34" i="5"/>
  <c r="AN34" i="5" s="1"/>
  <c r="AH34" i="5"/>
  <c r="AI34" i="5" s="1"/>
  <c r="AJ34" i="5" s="1"/>
  <c r="AC34" i="5"/>
  <c r="X34" i="5"/>
  <c r="Y34" i="5" s="1"/>
  <c r="T34" i="5"/>
  <c r="U34" i="5" s="1"/>
  <c r="V34" i="5" s="1"/>
  <c r="W34" i="5" s="1"/>
  <c r="S34" i="5"/>
  <c r="O34" i="5"/>
  <c r="P34" i="5" s="1"/>
  <c r="N34" i="5"/>
  <c r="G34" i="5"/>
  <c r="I34" i="5" s="1"/>
  <c r="C34" i="5"/>
  <c r="D34" i="5" s="1"/>
  <c r="K34" i="5" s="1"/>
  <c r="AW33" i="5"/>
  <c r="AX33" i="5" s="1"/>
  <c r="AT33" i="5"/>
  <c r="AM33" i="5"/>
  <c r="AH33" i="5"/>
  <c r="AI33" i="5" s="1"/>
  <c r="AC33" i="5"/>
  <c r="Y33" i="5"/>
  <c r="Z33" i="5" s="1"/>
  <c r="AA33" i="5" s="1"/>
  <c r="AB33" i="5" s="1"/>
  <c r="X33" i="5"/>
  <c r="S33" i="5"/>
  <c r="N33" i="5"/>
  <c r="O33" i="5" s="1"/>
  <c r="G33" i="5"/>
  <c r="I33" i="5" s="1"/>
  <c r="C33" i="5"/>
  <c r="J33" i="5" s="1"/>
  <c r="AW32" i="5"/>
  <c r="AX32" i="5" s="1"/>
  <c r="AM32" i="5"/>
  <c r="AN32" i="5" s="1"/>
  <c r="AO32" i="5" s="1"/>
  <c r="AP32" i="5" s="1"/>
  <c r="AQ32" i="5" s="1"/>
  <c r="AH32" i="5"/>
  <c r="AI32" i="5" s="1"/>
  <c r="AJ32" i="5" s="1"/>
  <c r="AK32" i="5" s="1"/>
  <c r="AL32" i="5" s="1"/>
  <c r="AC32" i="5"/>
  <c r="X32" i="5"/>
  <c r="S32" i="5"/>
  <c r="T32" i="5" s="1"/>
  <c r="N32" i="5"/>
  <c r="O32" i="5" s="1"/>
  <c r="P32" i="5" s="1"/>
  <c r="G32" i="5"/>
  <c r="I32" i="5" s="1"/>
  <c r="C32" i="5"/>
  <c r="J32" i="5" s="1"/>
  <c r="AX31" i="5"/>
  <c r="AY31" i="5" s="1"/>
  <c r="AZ31" i="5" s="1"/>
  <c r="BA31" i="5" s="1"/>
  <c r="AW31" i="5"/>
  <c r="AT31" i="5"/>
  <c r="AM31" i="5"/>
  <c r="AH31" i="5"/>
  <c r="AC31" i="5"/>
  <c r="AD31" i="5" s="1"/>
  <c r="X31" i="5"/>
  <c r="Y31" i="5" s="1"/>
  <c r="Z31" i="5" s="1"/>
  <c r="AA31" i="5" s="1"/>
  <c r="AB31" i="5" s="1"/>
  <c r="S31" i="5"/>
  <c r="T31" i="5" s="1"/>
  <c r="N31" i="5"/>
  <c r="G31" i="5"/>
  <c r="I31" i="5" s="1"/>
  <c r="C31" i="5"/>
  <c r="D31" i="5" s="1"/>
  <c r="K31" i="5" s="1"/>
  <c r="AW30" i="5"/>
  <c r="AN30" i="5"/>
  <c r="AM30" i="5"/>
  <c r="AH30" i="5"/>
  <c r="AI30" i="5" s="1"/>
  <c r="AJ30" i="5" s="1"/>
  <c r="AK30" i="5" s="1"/>
  <c r="AL30" i="5" s="1"/>
  <c r="AC30" i="5"/>
  <c r="AD30" i="5" s="1"/>
  <c r="AE30" i="5" s="1"/>
  <c r="AF30" i="5" s="1"/>
  <c r="AG30" i="5" s="1"/>
  <c r="X30" i="5"/>
  <c r="T30" i="5"/>
  <c r="S30" i="5"/>
  <c r="O30" i="5"/>
  <c r="P30" i="5" s="1"/>
  <c r="N30" i="5"/>
  <c r="G30" i="5"/>
  <c r="I30" i="5" s="1"/>
  <c r="C30" i="5"/>
  <c r="B30" i="5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AW29" i="5"/>
  <c r="AX29" i="5" s="1"/>
  <c r="AT29" i="5"/>
  <c r="AM29" i="5"/>
  <c r="AN29" i="5" s="1"/>
  <c r="AO29" i="5" s="1"/>
  <c r="AH29" i="5"/>
  <c r="AC29" i="5"/>
  <c r="Y29" i="5"/>
  <c r="Z29" i="5" s="1"/>
  <c r="X29" i="5"/>
  <c r="S29" i="5"/>
  <c r="N29" i="5"/>
  <c r="J29" i="5"/>
  <c r="G29" i="5"/>
  <c r="I29" i="5" s="1"/>
  <c r="D29" i="5"/>
  <c r="C29" i="5"/>
  <c r="AW28" i="5"/>
  <c r="AM28" i="5"/>
  <c r="AN28" i="5" s="1"/>
  <c r="AH28" i="5"/>
  <c r="AI28" i="5" s="1"/>
  <c r="AC28" i="5"/>
  <c r="AD28" i="5" s="1"/>
  <c r="AE28" i="5" s="1"/>
  <c r="X28" i="5"/>
  <c r="S28" i="5"/>
  <c r="N28" i="5"/>
  <c r="O28" i="5" s="1"/>
  <c r="P28" i="5" s="1"/>
  <c r="G28" i="5"/>
  <c r="I28" i="5" s="1"/>
  <c r="C28" i="5"/>
  <c r="D28" i="5" s="1"/>
  <c r="AW27" i="5"/>
  <c r="AM27" i="5"/>
  <c r="AN27" i="5" s="1"/>
  <c r="AO27" i="5" s="1"/>
  <c r="AH27" i="5"/>
  <c r="AD27" i="5"/>
  <c r="AC27" i="5"/>
  <c r="X27" i="5"/>
  <c r="Y27" i="5" s="1"/>
  <c r="Z27" i="5" s="1"/>
  <c r="AA27" i="5" s="1"/>
  <c r="AB27" i="5" s="1"/>
  <c r="S27" i="5"/>
  <c r="T27" i="5" s="1"/>
  <c r="U27" i="5" s="1"/>
  <c r="V27" i="5" s="1"/>
  <c r="W27" i="5" s="1"/>
  <c r="N27" i="5"/>
  <c r="J27" i="5"/>
  <c r="G27" i="5"/>
  <c r="I27" i="5" s="1"/>
  <c r="C27" i="5"/>
  <c r="D27" i="5" s="1"/>
  <c r="AW26" i="5"/>
  <c r="AM26" i="5"/>
  <c r="AI26" i="5"/>
  <c r="AJ26" i="5" s="1"/>
  <c r="AH26" i="5"/>
  <c r="AE26" i="5"/>
  <c r="AC26" i="5"/>
  <c r="AD26" i="5" s="1"/>
  <c r="X26" i="5"/>
  <c r="Y26" i="5" s="1"/>
  <c r="S26" i="5"/>
  <c r="P26" i="5"/>
  <c r="N26" i="5"/>
  <c r="O26" i="5" s="1"/>
  <c r="Q26" i="5"/>
  <c r="R26" i="5" s="1"/>
  <c r="G26" i="5"/>
  <c r="I26" i="5" s="1"/>
  <c r="C26" i="5"/>
  <c r="AW25" i="5"/>
  <c r="AT25" i="5"/>
  <c r="AM25" i="5"/>
  <c r="AN25" i="5" s="1"/>
  <c r="AO25" i="5" s="1"/>
  <c r="AP25" i="5" s="1"/>
  <c r="AQ25" i="5" s="1"/>
  <c r="AH25" i="5"/>
  <c r="AI25" i="5" s="1"/>
  <c r="AC25" i="5"/>
  <c r="X25" i="5"/>
  <c r="S25" i="5"/>
  <c r="N25" i="5"/>
  <c r="O25" i="5" s="1"/>
  <c r="G25" i="5"/>
  <c r="I25" i="5" s="1"/>
  <c r="C25" i="5"/>
  <c r="AW24" i="5"/>
  <c r="AT24" i="5"/>
  <c r="AM24" i="5"/>
  <c r="AN24" i="5" s="1"/>
  <c r="AH24" i="5"/>
  <c r="AC24" i="5"/>
  <c r="Y24" i="5"/>
  <c r="Z24" i="5" s="1"/>
  <c r="X24" i="5"/>
  <c r="S24" i="5"/>
  <c r="T24" i="5" s="1"/>
  <c r="U24" i="5" s="1"/>
  <c r="N24" i="5"/>
  <c r="G24" i="5"/>
  <c r="I24" i="5" s="1"/>
  <c r="D24" i="5"/>
  <c r="C24" i="5"/>
  <c r="AY23" i="5"/>
  <c r="AW23" i="5"/>
  <c r="AX23" i="5" s="1"/>
  <c r="AT23" i="5"/>
  <c r="AM23" i="5"/>
  <c r="AN23" i="5" s="1"/>
  <c r="AO23" i="5" s="1"/>
  <c r="AH23" i="5"/>
  <c r="AI23" i="5" s="1"/>
  <c r="AJ23" i="5" s="1"/>
  <c r="AC23" i="5"/>
  <c r="X23" i="5"/>
  <c r="Y23" i="5" s="1"/>
  <c r="T23" i="5"/>
  <c r="U23" i="5" s="1"/>
  <c r="S23" i="5"/>
  <c r="N23" i="5"/>
  <c r="O23" i="5" s="1"/>
  <c r="P23" i="5" s="1"/>
  <c r="G23" i="5"/>
  <c r="I23" i="5" s="1"/>
  <c r="C23" i="5"/>
  <c r="AW22" i="5"/>
  <c r="AX22" i="5" s="1"/>
  <c r="AT22" i="5"/>
  <c r="AN22" i="5"/>
  <c r="AO22" i="5" s="1"/>
  <c r="AM22" i="5"/>
  <c r="AH22" i="5"/>
  <c r="AD22" i="5"/>
  <c r="AE22" i="5" s="1"/>
  <c r="AC22" i="5"/>
  <c r="X22" i="5"/>
  <c r="U22" i="5"/>
  <c r="S22" i="5"/>
  <c r="T22" i="5" s="1"/>
  <c r="P22" i="5"/>
  <c r="N22" i="5"/>
  <c r="O22" i="5" s="1"/>
  <c r="G22" i="5"/>
  <c r="C22" i="5"/>
  <c r="AW21" i="5"/>
  <c r="AM21" i="5"/>
  <c r="AH21" i="5"/>
  <c r="AI21" i="5" s="1"/>
  <c r="AJ21" i="5" s="1"/>
  <c r="AK21" i="5" s="1"/>
  <c r="AL21" i="5" s="1"/>
  <c r="AC21" i="5"/>
  <c r="Y21" i="5"/>
  <c r="Z21" i="5" s="1"/>
  <c r="X21" i="5"/>
  <c r="S21" i="5"/>
  <c r="T21" i="5" s="1"/>
  <c r="U21" i="5" s="1"/>
  <c r="V21" i="5" s="1"/>
  <c r="W21" i="5" s="1"/>
  <c r="O21" i="5"/>
  <c r="P21" i="5" s="1"/>
  <c r="Q21" i="5" s="1"/>
  <c r="R21" i="5" s="1"/>
  <c r="N21" i="5"/>
  <c r="J21" i="5"/>
  <c r="G21" i="5"/>
  <c r="I21" i="5" s="1"/>
  <c r="C21" i="5"/>
  <c r="D21" i="5" s="1"/>
  <c r="AW20" i="5"/>
  <c r="AM20" i="5"/>
  <c r="AN20" i="5" s="1"/>
  <c r="AH20" i="5"/>
  <c r="AI20" i="5" s="1"/>
  <c r="AJ20" i="5" s="1"/>
  <c r="AK20" i="5" s="1"/>
  <c r="AL20" i="5" s="1"/>
  <c r="AD20" i="5"/>
  <c r="AE20" i="5" s="1"/>
  <c r="AC20" i="5"/>
  <c r="X20" i="5"/>
  <c r="Y20" i="5" s="1"/>
  <c r="S20" i="5"/>
  <c r="N20" i="5"/>
  <c r="O20" i="5" s="1"/>
  <c r="P20" i="5" s="1"/>
  <c r="Q20" i="5" s="1"/>
  <c r="R20" i="5" s="1"/>
  <c r="G20" i="5"/>
  <c r="I20" i="5" s="1"/>
  <c r="C20" i="5"/>
  <c r="AX19" i="5"/>
  <c r="AW19" i="5"/>
  <c r="AP19" i="5"/>
  <c r="AQ19" i="5" s="1"/>
  <c r="AN19" i="5"/>
  <c r="AO19" i="5" s="1"/>
  <c r="AM19" i="5"/>
  <c r="AH19" i="5"/>
  <c r="AI19" i="5" s="1"/>
  <c r="AC19" i="5"/>
  <c r="Y19" i="5"/>
  <c r="Z19" i="5" s="1"/>
  <c r="X19" i="5"/>
  <c r="T19" i="5"/>
  <c r="U19" i="5" s="1"/>
  <c r="S19" i="5"/>
  <c r="N19" i="5"/>
  <c r="O19" i="5" s="1"/>
  <c r="G19" i="5"/>
  <c r="I19" i="5" s="1"/>
  <c r="C19" i="5"/>
  <c r="J19" i="5" s="1"/>
  <c r="AX18" i="5"/>
  <c r="AY18" i="5" s="1"/>
  <c r="AW18" i="5"/>
  <c r="AM18" i="5"/>
  <c r="AH18" i="5"/>
  <c r="AI18" i="5" s="1"/>
  <c r="AJ18" i="5" s="1"/>
  <c r="AD18" i="5"/>
  <c r="AE18" i="5" s="1"/>
  <c r="AC18" i="5"/>
  <c r="X18" i="5"/>
  <c r="Y18" i="5" s="1"/>
  <c r="Z18" i="5" s="1"/>
  <c r="T18" i="5"/>
  <c r="S18" i="5"/>
  <c r="N18" i="5"/>
  <c r="G18" i="5"/>
  <c r="D18" i="5"/>
  <c r="K18" i="5" s="1"/>
  <c r="C18" i="5"/>
  <c r="J18" i="5" s="1"/>
  <c r="B18" i="5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AW17" i="5"/>
  <c r="AT17" i="5"/>
  <c r="AM17" i="5"/>
  <c r="AN17" i="5" s="1"/>
  <c r="AO17" i="5" s="1"/>
  <c r="AJ17" i="5"/>
  <c r="AH17" i="5"/>
  <c r="AI17" i="5" s="1"/>
  <c r="AC17" i="5"/>
  <c r="AD17" i="5" s="1"/>
  <c r="Y17" i="5"/>
  <c r="X17" i="5"/>
  <c r="S17" i="5"/>
  <c r="T17" i="5" s="1"/>
  <c r="U17" i="5" s="1"/>
  <c r="N17" i="5"/>
  <c r="G17" i="5"/>
  <c r="C17" i="5"/>
  <c r="D17" i="5" s="1"/>
  <c r="K17" i="5" s="1"/>
  <c r="B17" i="5"/>
  <c r="AW16" i="5"/>
  <c r="AM16" i="5"/>
  <c r="AH16" i="5"/>
  <c r="AC16" i="5"/>
  <c r="X16" i="5"/>
  <c r="Y16" i="5" s="1"/>
  <c r="S16" i="5"/>
  <c r="N16" i="5"/>
  <c r="O16" i="5" s="1"/>
  <c r="P16" i="5" s="1"/>
  <c r="Q16" i="5" s="1"/>
  <c r="R16" i="5" s="1"/>
  <c r="J16" i="5"/>
  <c r="G16" i="5"/>
  <c r="I16" i="5" s="1"/>
  <c r="C16" i="5"/>
  <c r="D16" i="5" s="1"/>
  <c r="K16" i="5" s="1"/>
  <c r="AW15" i="5"/>
  <c r="AM15" i="5"/>
  <c r="AN15" i="5" s="1"/>
  <c r="AI15" i="5"/>
  <c r="AJ15" i="5" s="1"/>
  <c r="AH15" i="5"/>
  <c r="AC15" i="5"/>
  <c r="AD15" i="5" s="1"/>
  <c r="Y15" i="5"/>
  <c r="X15" i="5"/>
  <c r="T15" i="5"/>
  <c r="U15" i="5" s="1"/>
  <c r="S15" i="5"/>
  <c r="N15" i="5"/>
  <c r="O15" i="5" s="1"/>
  <c r="P15" i="5" s="1"/>
  <c r="G15" i="5"/>
  <c r="C15" i="5"/>
  <c r="AW14" i="5"/>
  <c r="AT14" i="5"/>
  <c r="AU14" i="5" s="1"/>
  <c r="AV14" i="5" s="1"/>
  <c r="AM14" i="5"/>
  <c r="AN14" i="5" s="1"/>
  <c r="AH14" i="5"/>
  <c r="AI14" i="5" s="1"/>
  <c r="AD14" i="5"/>
  <c r="AE14" i="5" s="1"/>
  <c r="AF14" i="5" s="1"/>
  <c r="AG14" i="5" s="1"/>
  <c r="AC14" i="5"/>
  <c r="X14" i="5"/>
  <c r="Y14" i="5" s="1"/>
  <c r="Z14" i="5" s="1"/>
  <c r="AA14" i="5" s="1"/>
  <c r="AB14" i="5" s="1"/>
  <c r="U14" i="5"/>
  <c r="V14" i="5" s="1"/>
  <c r="W14" i="5" s="1"/>
  <c r="S14" i="5"/>
  <c r="T14" i="5" s="1"/>
  <c r="N14" i="5"/>
  <c r="O14" i="5" s="1"/>
  <c r="G14" i="5"/>
  <c r="I14" i="5" s="1"/>
  <c r="C14" i="5"/>
  <c r="J14" i="5" s="1"/>
  <c r="AW13" i="5"/>
  <c r="AX13" i="5" s="1"/>
  <c r="AN13" i="5"/>
  <c r="AO13" i="5" s="1"/>
  <c r="AM13" i="5"/>
  <c r="AH13" i="5"/>
  <c r="AE13" i="5"/>
  <c r="AC13" i="5"/>
  <c r="AD13" i="5" s="1"/>
  <c r="Y13" i="5"/>
  <c r="X13" i="5"/>
  <c r="S13" i="5"/>
  <c r="O13" i="5"/>
  <c r="P13" i="5" s="1"/>
  <c r="N13" i="5"/>
  <c r="G13" i="5"/>
  <c r="C13" i="5"/>
  <c r="AW12" i="5"/>
  <c r="AT12" i="5"/>
  <c r="AP12" i="5"/>
  <c r="AQ12" i="5" s="1"/>
  <c r="AO12" i="5"/>
  <c r="AM12" i="5"/>
  <c r="AN12" i="5" s="1"/>
  <c r="AI12" i="5"/>
  <c r="AH12" i="5"/>
  <c r="AC12" i="5"/>
  <c r="X12" i="5"/>
  <c r="Y12" i="5" s="1"/>
  <c r="Z12" i="5" s="1"/>
  <c r="AA12" i="5" s="1"/>
  <c r="AB12" i="5" s="1"/>
  <c r="U12" i="5"/>
  <c r="V12" i="5" s="1"/>
  <c r="W12" i="5" s="1"/>
  <c r="S12" i="5"/>
  <c r="T12" i="5" s="1"/>
  <c r="N12" i="5"/>
  <c r="O12" i="5" s="1"/>
  <c r="G12" i="5"/>
  <c r="I12" i="5" s="1"/>
  <c r="C12" i="5"/>
  <c r="D12" i="5" s="1"/>
  <c r="AY11" i="5"/>
  <c r="AW11" i="5"/>
  <c r="AX11" i="5" s="1"/>
  <c r="AM11" i="5"/>
  <c r="AH11" i="5"/>
  <c r="AC11" i="5"/>
  <c r="AD11" i="5" s="1"/>
  <c r="X11" i="5"/>
  <c r="Y11" i="5" s="1"/>
  <c r="S11" i="5"/>
  <c r="T11" i="5" s="1"/>
  <c r="O11" i="5"/>
  <c r="P11" i="5" s="1"/>
  <c r="N11" i="5"/>
  <c r="G11" i="5"/>
  <c r="C11" i="5"/>
  <c r="AX10" i="5"/>
  <c r="AY10" i="5" s="1"/>
  <c r="AZ10" i="5" s="1"/>
  <c r="BA10" i="5" s="1"/>
  <c r="AW10" i="5"/>
  <c r="AT10" i="5"/>
  <c r="AU10" i="5" s="1"/>
  <c r="AV10" i="5" s="1"/>
  <c r="AM10" i="5"/>
  <c r="AN10" i="5" s="1"/>
  <c r="AH10" i="5"/>
  <c r="AI10" i="5" s="1"/>
  <c r="AC10" i="5"/>
  <c r="Y10" i="5"/>
  <c r="Z10" i="5" s="1"/>
  <c r="AA10" i="5" s="1"/>
  <c r="AB10" i="5" s="1"/>
  <c r="X10" i="5"/>
  <c r="S10" i="5"/>
  <c r="O10" i="5"/>
  <c r="N10" i="5"/>
  <c r="G10" i="5"/>
  <c r="I10" i="5" s="1"/>
  <c r="C10" i="5"/>
  <c r="J10" i="5" s="1"/>
  <c r="AW9" i="5"/>
  <c r="AX9" i="5" s="1"/>
  <c r="AN9" i="5"/>
  <c r="AO9" i="5" s="1"/>
  <c r="AM9" i="5"/>
  <c r="AH9" i="5"/>
  <c r="AE9" i="5"/>
  <c r="AC9" i="5"/>
  <c r="AD9" i="5" s="1"/>
  <c r="X9" i="5"/>
  <c r="Y9" i="5" s="1"/>
  <c r="S9" i="5"/>
  <c r="N9" i="5"/>
  <c r="O9" i="5" s="1"/>
  <c r="P9" i="5" s="1"/>
  <c r="G9" i="5"/>
  <c r="C9" i="5"/>
  <c r="AY8" i="5"/>
  <c r="AX8" i="5"/>
  <c r="AW8" i="5"/>
  <c r="AT8" i="5"/>
  <c r="AM8" i="5"/>
  <c r="AN8" i="5" s="1"/>
  <c r="AH8" i="5"/>
  <c r="AI8" i="5" s="1"/>
  <c r="AC8" i="5"/>
  <c r="X8" i="5"/>
  <c r="Y8" i="5" s="1"/>
  <c r="U8" i="5"/>
  <c r="V8" i="5" s="1"/>
  <c r="W8" i="5" s="1"/>
  <c r="S8" i="5"/>
  <c r="T8" i="5" s="1"/>
  <c r="N8" i="5"/>
  <c r="O8" i="5" s="1"/>
  <c r="J8" i="5"/>
  <c r="G8" i="5"/>
  <c r="I8" i="5" s="1"/>
  <c r="D8" i="5"/>
  <c r="E8" i="5" s="1"/>
  <c r="L8" i="5" s="1"/>
  <c r="M8" i="5" s="1"/>
  <c r="C8" i="5"/>
  <c r="AZ7" i="5"/>
  <c r="BA7" i="5" s="1"/>
  <c r="AY7" i="5"/>
  <c r="AW7" i="5"/>
  <c r="AX7" i="5" s="1"/>
  <c r="AM7" i="5"/>
  <c r="AI7" i="5"/>
  <c r="AJ7" i="5" s="1"/>
  <c r="AK7" i="5" s="1"/>
  <c r="AL7" i="5" s="1"/>
  <c r="AH7" i="5"/>
  <c r="AF7" i="5"/>
  <c r="AG7" i="5" s="1"/>
  <c r="AE7" i="5"/>
  <c r="AC7" i="5"/>
  <c r="AD7" i="5" s="1"/>
  <c r="X7" i="5"/>
  <c r="Y7" i="5" s="1"/>
  <c r="U7" i="5"/>
  <c r="V7" i="5" s="1"/>
  <c r="W7" i="5" s="1"/>
  <c r="T7" i="5"/>
  <c r="S7" i="5"/>
  <c r="O7" i="5"/>
  <c r="P7" i="5" s="1"/>
  <c r="Q7" i="5" s="1"/>
  <c r="R7" i="5" s="1"/>
  <c r="N7" i="5"/>
  <c r="G7" i="5"/>
  <c r="I7" i="5" s="1"/>
  <c r="C7" i="5"/>
  <c r="AW6" i="5"/>
  <c r="AT6" i="5"/>
  <c r="AM6" i="5"/>
  <c r="AN6" i="5" s="1"/>
  <c r="AH6" i="5"/>
  <c r="AI6" i="5" s="1"/>
  <c r="AD6" i="5"/>
  <c r="AE6" i="5" s="1"/>
  <c r="AF6" i="5" s="1"/>
  <c r="AG6" i="5" s="1"/>
  <c r="AC6" i="5"/>
  <c r="Z6" i="5"/>
  <c r="AA6" i="5" s="1"/>
  <c r="AB6" i="5" s="1"/>
  <c r="X6" i="5"/>
  <c r="Y6" i="5" s="1"/>
  <c r="S6" i="5"/>
  <c r="O6" i="5"/>
  <c r="N6" i="5"/>
  <c r="G6" i="5"/>
  <c r="I6" i="5" s="1"/>
  <c r="C6" i="5"/>
  <c r="BA5" i="5"/>
  <c r="AY5" i="5"/>
  <c r="AZ5" i="5" s="1"/>
  <c r="AW5" i="5"/>
  <c r="AX5" i="5" s="1"/>
  <c r="AM5" i="5"/>
  <c r="AJ5" i="5"/>
  <c r="AK5" i="5" s="1"/>
  <c r="AL5" i="5" s="1"/>
  <c r="AI5" i="5"/>
  <c r="AH5" i="5"/>
  <c r="AC5" i="5"/>
  <c r="AD5" i="5" s="1"/>
  <c r="X5" i="5"/>
  <c r="Y5" i="5" s="1"/>
  <c r="T5" i="5"/>
  <c r="U5" i="5" s="1"/>
  <c r="S5" i="5"/>
  <c r="O5" i="5"/>
  <c r="P5" i="5" s="1"/>
  <c r="Q5" i="5" s="1"/>
  <c r="R5" i="5" s="1"/>
  <c r="N5" i="5"/>
  <c r="G5" i="5"/>
  <c r="I5" i="5" s="1"/>
  <c r="C5" i="5"/>
  <c r="AX4" i="5"/>
  <c r="AY4" i="5" s="1"/>
  <c r="AZ4" i="5" s="1"/>
  <c r="BA4" i="5" s="1"/>
  <c r="AW4" i="5"/>
  <c r="AT4" i="5"/>
  <c r="AU4" i="5" s="1"/>
  <c r="AV4" i="5" s="1"/>
  <c r="AO4" i="5"/>
  <c r="AP4" i="5" s="1"/>
  <c r="AQ4" i="5" s="1"/>
  <c r="AM4" i="5"/>
  <c r="AN4" i="5" s="1"/>
  <c r="AH4" i="5"/>
  <c r="AI4" i="5" s="1"/>
  <c r="AE4" i="5"/>
  <c r="AF4" i="5" s="1"/>
  <c r="AG4" i="5" s="1"/>
  <c r="AC4" i="5"/>
  <c r="AD4" i="5" s="1"/>
  <c r="X4" i="5"/>
  <c r="Y4" i="5" s="1"/>
  <c r="Z4" i="5" s="1"/>
  <c r="AA4" i="5" s="1"/>
  <c r="AB4" i="5" s="1"/>
  <c r="S4" i="5"/>
  <c r="O4" i="5"/>
  <c r="N4" i="5"/>
  <c r="G4" i="5"/>
  <c r="I4" i="5" s="1"/>
  <c r="C4" i="5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AW3" i="5"/>
  <c r="AX3" i="5" s="1"/>
  <c r="AM3" i="5"/>
  <c r="AN3" i="5" s="1"/>
  <c r="AO3" i="5" s="1"/>
  <c r="AP3" i="5" s="1"/>
  <c r="AQ3" i="5" s="1"/>
  <c r="AI3" i="5"/>
  <c r="AH3" i="5"/>
  <c r="AJ3" i="5" s="1"/>
  <c r="AK3" i="5" s="1"/>
  <c r="AL3" i="5" s="1"/>
  <c r="AC3" i="5"/>
  <c r="AD3" i="5" s="1"/>
  <c r="X3" i="5"/>
  <c r="S3" i="5"/>
  <c r="T3" i="5" s="1"/>
  <c r="U3" i="5" s="1"/>
  <c r="V3" i="5" s="1"/>
  <c r="W3" i="5" s="1"/>
  <c r="O3" i="5"/>
  <c r="P3" i="5" s="1"/>
  <c r="Q3" i="5" s="1"/>
  <c r="R3" i="5" s="1"/>
  <c r="N3" i="5"/>
  <c r="G3" i="5"/>
  <c r="I3" i="5" s="1"/>
  <c r="C3" i="5"/>
  <c r="AW41" i="4"/>
  <c r="AX41" i="4" s="1"/>
  <c r="AY41" i="4" s="1"/>
  <c r="AZ41" i="4" s="1"/>
  <c r="BA41" i="4" s="1"/>
  <c r="AS41" i="4"/>
  <c r="AT41" i="4" s="1"/>
  <c r="AU41" i="4" s="1"/>
  <c r="AV41" i="4" s="1"/>
  <c r="AR41" i="4"/>
  <c r="AD41" i="4"/>
  <c r="AC41" i="4"/>
  <c r="X41" i="4"/>
  <c r="S41" i="4"/>
  <c r="T41" i="4" s="1"/>
  <c r="N41" i="4"/>
  <c r="O41" i="4" s="1"/>
  <c r="P41" i="4" s="1"/>
  <c r="Q41" i="4" s="1"/>
  <c r="R41" i="4" s="1"/>
  <c r="J41" i="4"/>
  <c r="G41" i="4"/>
  <c r="I41" i="4" s="1"/>
  <c r="D41" i="4"/>
  <c r="K41" i="4" s="1"/>
  <c r="C41" i="4"/>
  <c r="AW40" i="4"/>
  <c r="AR40" i="4"/>
  <c r="AJ40" i="4"/>
  <c r="AC40" i="4"/>
  <c r="X40" i="4"/>
  <c r="T40" i="4"/>
  <c r="U40" i="4" s="1"/>
  <c r="S40" i="4"/>
  <c r="N40" i="4"/>
  <c r="J40" i="4"/>
  <c r="G40" i="4"/>
  <c r="I40" i="4" s="1"/>
  <c r="C40" i="4"/>
  <c r="AW39" i="4"/>
  <c r="AR39" i="4"/>
  <c r="AS39" i="4" s="1"/>
  <c r="AJ39" i="4"/>
  <c r="AK39" i="4" s="1"/>
  <c r="AL39" i="4" s="1"/>
  <c r="AC39" i="4"/>
  <c r="Y39" i="4"/>
  <c r="X39" i="4"/>
  <c r="Z39" i="4" s="1"/>
  <c r="AA39" i="4" s="1"/>
  <c r="AB39" i="4" s="1"/>
  <c r="T39" i="4"/>
  <c r="S39" i="4"/>
  <c r="N39" i="4"/>
  <c r="O39" i="4" s="1"/>
  <c r="J39" i="4"/>
  <c r="G39" i="4"/>
  <c r="I39" i="4" s="1"/>
  <c r="D39" i="4"/>
  <c r="C39" i="4"/>
  <c r="AW38" i="4"/>
  <c r="AX38" i="4" s="1"/>
  <c r="AR38" i="4"/>
  <c r="AS38" i="4" s="1"/>
  <c r="AO38" i="4"/>
  <c r="AJ38" i="4"/>
  <c r="AK38" i="4" s="1"/>
  <c r="AL38" i="4" s="1"/>
  <c r="AC38" i="4"/>
  <c r="AD38" i="4" s="1"/>
  <c r="AE38" i="4" s="1"/>
  <c r="AF38" i="4" s="1"/>
  <c r="AG38" i="4" s="1"/>
  <c r="X38" i="4"/>
  <c r="S38" i="4"/>
  <c r="N38" i="4"/>
  <c r="O38" i="4" s="1"/>
  <c r="G38" i="4"/>
  <c r="I38" i="4" s="1"/>
  <c r="C38" i="4"/>
  <c r="AW37" i="4"/>
  <c r="AX37" i="4" s="1"/>
  <c r="AR37" i="4"/>
  <c r="AS37" i="4" s="1"/>
  <c r="AT37" i="4" s="1"/>
  <c r="AO37" i="4"/>
  <c r="AP37" i="4" s="1"/>
  <c r="AQ37" i="4" s="1"/>
  <c r="AD37" i="4"/>
  <c r="AC37" i="4"/>
  <c r="Y37" i="4"/>
  <c r="X37" i="4"/>
  <c r="S37" i="4"/>
  <c r="N37" i="4"/>
  <c r="G37" i="4"/>
  <c r="I37" i="4" s="1"/>
  <c r="C37" i="4"/>
  <c r="AW36" i="4"/>
  <c r="AS36" i="4"/>
  <c r="AR36" i="4"/>
  <c r="AC36" i="4"/>
  <c r="X36" i="4"/>
  <c r="S36" i="4"/>
  <c r="N36" i="4"/>
  <c r="O36" i="4" s="1"/>
  <c r="P36" i="4" s="1"/>
  <c r="G36" i="4"/>
  <c r="I36" i="4" s="1"/>
  <c r="C36" i="4"/>
  <c r="D36" i="4" s="1"/>
  <c r="AW35" i="4"/>
  <c r="AR35" i="4"/>
  <c r="AC35" i="4"/>
  <c r="Y35" i="4"/>
  <c r="Z35" i="4" s="1"/>
  <c r="AA35" i="4" s="1"/>
  <c r="AB35" i="4" s="1"/>
  <c r="X35" i="4"/>
  <c r="S35" i="4"/>
  <c r="N35" i="4"/>
  <c r="O35" i="4" s="1"/>
  <c r="G35" i="4"/>
  <c r="I35" i="4" s="1"/>
  <c r="C35" i="4"/>
  <c r="AW34" i="4"/>
  <c r="AX34" i="4" s="1"/>
  <c r="AS34" i="4"/>
  <c r="AR34" i="4"/>
  <c r="AJ34" i="4"/>
  <c r="AC34" i="4"/>
  <c r="AD34" i="4" s="1"/>
  <c r="Y34" i="4"/>
  <c r="X34" i="4"/>
  <c r="S34" i="4"/>
  <c r="N34" i="4"/>
  <c r="O34" i="4" s="1"/>
  <c r="G34" i="4"/>
  <c r="I34" i="4" s="1"/>
  <c r="C34" i="4"/>
  <c r="AW33" i="4"/>
  <c r="AS33" i="4"/>
  <c r="AT33" i="4" s="1"/>
  <c r="AR33" i="4"/>
  <c r="AO33" i="4"/>
  <c r="AC33" i="4"/>
  <c r="AD33" i="4" s="1"/>
  <c r="AE33" i="4" s="1"/>
  <c r="X33" i="4"/>
  <c r="Y33" i="4" s="1"/>
  <c r="S33" i="4"/>
  <c r="O33" i="4"/>
  <c r="N33" i="4"/>
  <c r="J33" i="4"/>
  <c r="G33" i="4"/>
  <c r="I33" i="4" s="1"/>
  <c r="D33" i="4"/>
  <c r="C33" i="4"/>
  <c r="AY32" i="4"/>
  <c r="AZ32" i="4" s="1"/>
  <c r="BA32" i="4" s="1"/>
  <c r="AW32" i="4"/>
  <c r="AX32" i="4" s="1"/>
  <c r="AR32" i="4"/>
  <c r="AS32" i="4" s="1"/>
  <c r="AO32" i="4"/>
  <c r="AJ32" i="4"/>
  <c r="AK32" i="4" s="1"/>
  <c r="AL32" i="4" s="1"/>
  <c r="AC32" i="4"/>
  <c r="X32" i="4"/>
  <c r="Y32" i="4" s="1"/>
  <c r="Z32" i="4" s="1"/>
  <c r="S32" i="4"/>
  <c r="T32" i="4" s="1"/>
  <c r="O32" i="4"/>
  <c r="P32" i="4" s="1"/>
  <c r="N32" i="4"/>
  <c r="K32" i="4"/>
  <c r="G32" i="4"/>
  <c r="I32" i="4" s="1"/>
  <c r="C32" i="4"/>
  <c r="D32" i="4" s="1"/>
  <c r="AW31" i="4"/>
  <c r="AX31" i="4" s="1"/>
  <c r="AY31" i="4" s="1"/>
  <c r="AZ31" i="4" s="1"/>
  <c r="BA31" i="4" s="1"/>
  <c r="AR31" i="4"/>
  <c r="AC31" i="4"/>
  <c r="AD31" i="4" s="1"/>
  <c r="X31" i="4"/>
  <c r="Y31" i="4" s="1"/>
  <c r="Z31" i="4" s="1"/>
  <c r="AA31" i="4" s="1"/>
  <c r="AB31" i="4" s="1"/>
  <c r="S31" i="4"/>
  <c r="T31" i="4" s="1"/>
  <c r="U31" i="4" s="1"/>
  <c r="V31" i="4" s="1"/>
  <c r="W31" i="4" s="1"/>
  <c r="N31" i="4"/>
  <c r="O31" i="4" s="1"/>
  <c r="G31" i="4"/>
  <c r="I31" i="4" s="1"/>
  <c r="D31" i="4"/>
  <c r="K31" i="4" s="1"/>
  <c r="C31" i="4"/>
  <c r="AY30" i="4"/>
  <c r="AZ30" i="4" s="1"/>
  <c r="BA30" i="4" s="1"/>
  <c r="AW30" i="4"/>
  <c r="AX30" i="4" s="1"/>
  <c r="AR30" i="4"/>
  <c r="AS30" i="4" s="1"/>
  <c r="AT30" i="4" s="1"/>
  <c r="AU30" i="4" s="1"/>
  <c r="AV30" i="4" s="1"/>
  <c r="AO30" i="4"/>
  <c r="AP30" i="4" s="1"/>
  <c r="AQ30" i="4" s="1"/>
  <c r="AJ30" i="4"/>
  <c r="AK30" i="4" s="1"/>
  <c r="AL30" i="4" s="1"/>
  <c r="AC30" i="4"/>
  <c r="X30" i="4"/>
  <c r="S30" i="4"/>
  <c r="N30" i="4"/>
  <c r="G30" i="4"/>
  <c r="I30" i="4" s="1"/>
  <c r="C30" i="4"/>
  <c r="D30" i="4" s="1"/>
  <c r="K30" i="4" s="1"/>
  <c r="B30" i="4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AW29" i="4"/>
  <c r="AX29" i="4" s="1"/>
  <c r="AY29" i="4" s="1"/>
  <c r="AS29" i="4"/>
  <c r="AR29" i="4"/>
  <c r="AT29" i="4" s="1"/>
  <c r="AC29" i="4"/>
  <c r="X29" i="4"/>
  <c r="Y29" i="4" s="1"/>
  <c r="Z29" i="4" s="1"/>
  <c r="U29" i="4"/>
  <c r="S29" i="4"/>
  <c r="T29" i="4" s="1"/>
  <c r="N29" i="4"/>
  <c r="O29" i="4" s="1"/>
  <c r="P29" i="4" s="1"/>
  <c r="G29" i="4"/>
  <c r="C29" i="4"/>
  <c r="AW28" i="4"/>
  <c r="AR28" i="4"/>
  <c r="AJ28" i="4"/>
  <c r="AC28" i="4"/>
  <c r="AD28" i="4" s="1"/>
  <c r="AE28" i="4" s="1"/>
  <c r="AF28" i="4" s="1"/>
  <c r="AG28" i="4" s="1"/>
  <c r="X28" i="4"/>
  <c r="Y28" i="4" s="1"/>
  <c r="T28" i="4"/>
  <c r="S28" i="4"/>
  <c r="P28" i="4"/>
  <c r="Q28" i="4" s="1"/>
  <c r="R28" i="4" s="1"/>
  <c r="N28" i="4"/>
  <c r="O28" i="4" s="1"/>
  <c r="G28" i="4"/>
  <c r="I28" i="4" s="1"/>
  <c r="C28" i="4"/>
  <c r="J28" i="4" s="1"/>
  <c r="AW27" i="4"/>
  <c r="AX27" i="4" s="1"/>
  <c r="AR27" i="4"/>
  <c r="AS27" i="4" s="1"/>
  <c r="AT27" i="4" s="1"/>
  <c r="AU27" i="4" s="1"/>
  <c r="AV27" i="4" s="1"/>
  <c r="AO27" i="4"/>
  <c r="AC27" i="4"/>
  <c r="X27" i="4"/>
  <c r="Y27" i="4" s="1"/>
  <c r="Z27" i="4" s="1"/>
  <c r="S27" i="4"/>
  <c r="P27" i="4"/>
  <c r="Q27" i="4" s="1"/>
  <c r="R27" i="4" s="1"/>
  <c r="N27" i="4"/>
  <c r="O27" i="4" s="1"/>
  <c r="J27" i="4"/>
  <c r="G27" i="4"/>
  <c r="I27" i="4" s="1"/>
  <c r="C27" i="4"/>
  <c r="D27" i="4" s="1"/>
  <c r="K27" i="4" s="1"/>
  <c r="AX26" i="4"/>
  <c r="AW26" i="4"/>
  <c r="AR26" i="4"/>
  <c r="AS26" i="4" s="1"/>
  <c r="AT26" i="4" s="1"/>
  <c r="AU26" i="4" s="1"/>
  <c r="AV26" i="4" s="1"/>
  <c r="AJ26" i="4"/>
  <c r="AC26" i="4"/>
  <c r="AA26" i="4"/>
  <c r="AB26" i="4" s="1"/>
  <c r="Z26" i="4"/>
  <c r="X26" i="4"/>
  <c r="Y26" i="4" s="1"/>
  <c r="U26" i="4"/>
  <c r="V26" i="4" s="1"/>
  <c r="W26" i="4" s="1"/>
  <c r="S26" i="4"/>
  <c r="T26" i="4" s="1"/>
  <c r="N26" i="4"/>
  <c r="O26" i="4" s="1"/>
  <c r="P26" i="4" s="1"/>
  <c r="Q26" i="4" s="1"/>
  <c r="R26" i="4" s="1"/>
  <c r="G26" i="4"/>
  <c r="I26" i="4" s="1"/>
  <c r="C26" i="4"/>
  <c r="AW25" i="4"/>
  <c r="AS25" i="4"/>
  <c r="AR25" i="4"/>
  <c r="AJ25" i="4"/>
  <c r="AC25" i="4"/>
  <c r="X25" i="4"/>
  <c r="Y25" i="4" s="1"/>
  <c r="Z25" i="4" s="1"/>
  <c r="AA25" i="4" s="1"/>
  <c r="AB25" i="4" s="1"/>
  <c r="T25" i="4"/>
  <c r="U25" i="4" s="1"/>
  <c r="V25" i="4" s="1"/>
  <c r="W25" i="4" s="1"/>
  <c r="S25" i="4"/>
  <c r="O25" i="4"/>
  <c r="N25" i="4"/>
  <c r="G25" i="4"/>
  <c r="I25" i="4" s="1"/>
  <c r="C25" i="4"/>
  <c r="AW24" i="4"/>
  <c r="AR24" i="4"/>
  <c r="AC24" i="4"/>
  <c r="X24" i="4"/>
  <c r="Y24" i="4" s="1"/>
  <c r="U24" i="4"/>
  <c r="V24" i="4" s="1"/>
  <c r="W24" i="4" s="1"/>
  <c r="T24" i="4"/>
  <c r="S24" i="4"/>
  <c r="N24" i="4"/>
  <c r="G24" i="4"/>
  <c r="I24" i="4" s="1"/>
  <c r="C24" i="4"/>
  <c r="J24" i="4" s="1"/>
  <c r="AW23" i="4"/>
  <c r="AT23" i="4"/>
  <c r="AR23" i="4"/>
  <c r="AS23" i="4" s="1"/>
  <c r="AJ23" i="4"/>
  <c r="AC23" i="4"/>
  <c r="X23" i="4"/>
  <c r="S23" i="4"/>
  <c r="T23" i="4" s="1"/>
  <c r="N23" i="4"/>
  <c r="G23" i="4"/>
  <c r="C23" i="4"/>
  <c r="J23" i="4" s="1"/>
  <c r="AX22" i="4"/>
  <c r="AW22" i="4"/>
  <c r="AR22" i="4"/>
  <c r="AS22" i="4" s="1"/>
  <c r="AT22" i="4" s="1"/>
  <c r="AC22" i="4"/>
  <c r="X22" i="4"/>
  <c r="Y22" i="4" s="1"/>
  <c r="Z22" i="4" s="1"/>
  <c r="U22" i="4"/>
  <c r="S22" i="4"/>
  <c r="T22" i="4" s="1"/>
  <c r="N22" i="4"/>
  <c r="G22" i="4"/>
  <c r="C22" i="4"/>
  <c r="D22" i="4" s="1"/>
  <c r="AY21" i="4"/>
  <c r="AX21" i="4"/>
  <c r="AW21" i="4"/>
  <c r="AR21" i="4"/>
  <c r="AO21" i="4"/>
  <c r="AJ21" i="4"/>
  <c r="AC21" i="4"/>
  <c r="AD21" i="4" s="1"/>
  <c r="X21" i="4"/>
  <c r="Y21" i="4" s="1"/>
  <c r="S21" i="4"/>
  <c r="T21" i="4" s="1"/>
  <c r="N21" i="4"/>
  <c r="O21" i="4" s="1"/>
  <c r="P21" i="4" s="1"/>
  <c r="J21" i="4"/>
  <c r="G21" i="4"/>
  <c r="I21" i="4" s="1"/>
  <c r="E21" i="4"/>
  <c r="C21" i="4"/>
  <c r="D21" i="4" s="1"/>
  <c r="AW20" i="4"/>
  <c r="AT20" i="4"/>
  <c r="AR20" i="4"/>
  <c r="AS20" i="4" s="1"/>
  <c r="AO20" i="4"/>
  <c r="AC20" i="4"/>
  <c r="AD20" i="4" s="1"/>
  <c r="Y20" i="4"/>
  <c r="Z20" i="4" s="1"/>
  <c r="AA20" i="4" s="1"/>
  <c r="AB20" i="4" s="1"/>
  <c r="X20" i="4"/>
  <c r="S20" i="4"/>
  <c r="N20" i="4"/>
  <c r="G20" i="4"/>
  <c r="I20" i="4" s="1"/>
  <c r="C20" i="4"/>
  <c r="J20" i="4" s="1"/>
  <c r="AW19" i="4"/>
  <c r="AX19" i="4" s="1"/>
  <c r="AY19" i="4" s="1"/>
  <c r="AZ19" i="4" s="1"/>
  <c r="BA19" i="4" s="1"/>
  <c r="AR19" i="4"/>
  <c r="AJ19" i="4"/>
  <c r="AC19" i="4"/>
  <c r="AD19" i="4" s="1"/>
  <c r="X19" i="4"/>
  <c r="S19" i="4"/>
  <c r="T19" i="4" s="1"/>
  <c r="N19" i="4"/>
  <c r="G19" i="4"/>
  <c r="I19" i="4" s="1"/>
  <c r="C19" i="4"/>
  <c r="J19" i="4" s="1"/>
  <c r="AW18" i="4"/>
  <c r="AX18" i="4" s="1"/>
  <c r="AS18" i="4"/>
  <c r="AT18" i="4" s="1"/>
  <c r="AR18" i="4"/>
  <c r="AC18" i="4"/>
  <c r="Z18" i="4"/>
  <c r="X18" i="4"/>
  <c r="Y18" i="4" s="1"/>
  <c r="S18" i="4"/>
  <c r="T18" i="4" s="1"/>
  <c r="N18" i="4"/>
  <c r="J18" i="4"/>
  <c r="G18" i="4"/>
  <c r="C18" i="4"/>
  <c r="D18" i="4" s="1"/>
  <c r="AY17" i="4"/>
  <c r="AX17" i="4"/>
  <c r="AW17" i="4"/>
  <c r="AR17" i="4"/>
  <c r="AO17" i="4"/>
  <c r="AJ17" i="4"/>
  <c r="AE17" i="4"/>
  <c r="AC17" i="4"/>
  <c r="AD17" i="4" s="1"/>
  <c r="X17" i="4"/>
  <c r="Y17" i="4" s="1"/>
  <c r="Z17" i="4" s="1"/>
  <c r="T17" i="4"/>
  <c r="S17" i="4"/>
  <c r="N17" i="4"/>
  <c r="J17" i="4"/>
  <c r="G17" i="4"/>
  <c r="I17" i="4" s="1"/>
  <c r="E17" i="4"/>
  <c r="C17" i="4"/>
  <c r="D17" i="4" s="1"/>
  <c r="B17" i="4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AW16" i="4"/>
  <c r="AR16" i="4"/>
  <c r="AS16" i="4" s="1"/>
  <c r="AT16" i="4" s="1"/>
  <c r="AO16" i="4"/>
  <c r="AD16" i="4"/>
  <c r="AC16" i="4"/>
  <c r="Y16" i="4"/>
  <c r="Z16" i="4" s="1"/>
  <c r="X16" i="4"/>
  <c r="S16" i="4"/>
  <c r="N16" i="4"/>
  <c r="J16" i="4"/>
  <c r="G16" i="4"/>
  <c r="I16" i="4" s="1"/>
  <c r="C16" i="4"/>
  <c r="AX15" i="4"/>
  <c r="AY15" i="4" s="1"/>
  <c r="AZ15" i="4" s="1"/>
  <c r="BA15" i="4" s="1"/>
  <c r="AW15" i="4"/>
  <c r="AR15" i="4"/>
  <c r="AC15" i="4"/>
  <c r="AD15" i="4" s="1"/>
  <c r="AE15" i="4" s="1"/>
  <c r="AF15" i="4" s="1"/>
  <c r="AG15" i="4" s="1"/>
  <c r="X15" i="4"/>
  <c r="Y15" i="4" s="1"/>
  <c r="Z15" i="4" s="1"/>
  <c r="AA15" i="4" s="1"/>
  <c r="AB15" i="4" s="1"/>
  <c r="S15" i="4"/>
  <c r="N15" i="4"/>
  <c r="G15" i="4"/>
  <c r="I15" i="4" s="1"/>
  <c r="C15" i="4"/>
  <c r="AW14" i="4"/>
  <c r="AR14" i="4"/>
  <c r="AO14" i="4"/>
  <c r="AJ14" i="4"/>
  <c r="AK14" i="4" s="1"/>
  <c r="AL14" i="4" s="1"/>
  <c r="AC14" i="4"/>
  <c r="X14" i="4"/>
  <c r="S14" i="4"/>
  <c r="N14" i="4"/>
  <c r="G14" i="4"/>
  <c r="I14" i="4" s="1"/>
  <c r="C14" i="4"/>
  <c r="J14" i="4" s="1"/>
  <c r="AX13" i="4"/>
  <c r="AY13" i="4" s="1"/>
  <c r="AW13" i="4"/>
  <c r="AR13" i="4"/>
  <c r="AS13" i="4" s="1"/>
  <c r="AT13" i="4" s="1"/>
  <c r="AD13" i="4"/>
  <c r="AC13" i="4"/>
  <c r="AE13" i="4" s="1"/>
  <c r="X13" i="4"/>
  <c r="S13" i="4"/>
  <c r="N13" i="4"/>
  <c r="G13" i="4"/>
  <c r="I13" i="4" s="1"/>
  <c r="C13" i="4"/>
  <c r="J13" i="4" s="1"/>
  <c r="AW12" i="4"/>
  <c r="AR12" i="4"/>
  <c r="AO12" i="4"/>
  <c r="AC12" i="4"/>
  <c r="X12" i="4"/>
  <c r="T12" i="4"/>
  <c r="U12" i="4" s="1"/>
  <c r="S12" i="4"/>
  <c r="N12" i="4"/>
  <c r="O12" i="4" s="1"/>
  <c r="P12" i="4" s="1"/>
  <c r="J12" i="4"/>
  <c r="G12" i="4"/>
  <c r="I12" i="4" s="1"/>
  <c r="C12" i="4"/>
  <c r="AW11" i="4"/>
  <c r="AR11" i="4"/>
  <c r="AD11" i="4"/>
  <c r="AE11" i="4" s="1"/>
  <c r="AC11" i="4"/>
  <c r="X11" i="4"/>
  <c r="Y11" i="4" s="1"/>
  <c r="Z11" i="4" s="1"/>
  <c r="S11" i="4"/>
  <c r="N11" i="4"/>
  <c r="G11" i="4"/>
  <c r="I11" i="4" s="1"/>
  <c r="C11" i="4"/>
  <c r="AW10" i="4"/>
  <c r="AR10" i="4"/>
  <c r="AO10" i="4"/>
  <c r="AJ10" i="4"/>
  <c r="AC10" i="4"/>
  <c r="X10" i="4"/>
  <c r="T10" i="4"/>
  <c r="U10" i="4" s="1"/>
  <c r="V10" i="4" s="1"/>
  <c r="W10" i="4" s="1"/>
  <c r="S10" i="4"/>
  <c r="N10" i="4"/>
  <c r="G10" i="4"/>
  <c r="I10" i="4" s="1"/>
  <c r="C10" i="4"/>
  <c r="J10" i="4" s="1"/>
  <c r="AW9" i="4"/>
  <c r="AX9" i="4" s="1"/>
  <c r="AY9" i="4" s="1"/>
  <c r="AR9" i="4"/>
  <c r="AS9" i="4" s="1"/>
  <c r="AT9" i="4" s="1"/>
  <c r="AO9" i="4"/>
  <c r="AD9" i="4"/>
  <c r="AE9" i="4" s="1"/>
  <c r="AC9" i="4"/>
  <c r="X9" i="4"/>
  <c r="S9" i="4"/>
  <c r="N9" i="4"/>
  <c r="J9" i="4"/>
  <c r="G9" i="4"/>
  <c r="I9" i="4" s="1"/>
  <c r="D9" i="4"/>
  <c r="E9" i="4" s="1"/>
  <c r="C9" i="4"/>
  <c r="AW8" i="4"/>
  <c r="AX8" i="4" s="1"/>
  <c r="AR8" i="4"/>
  <c r="AO8" i="4"/>
  <c r="AC8" i="4"/>
  <c r="X8" i="4"/>
  <c r="T8" i="4"/>
  <c r="U8" i="4" s="1"/>
  <c r="S8" i="4"/>
  <c r="N8" i="4"/>
  <c r="O8" i="4" s="1"/>
  <c r="P8" i="4" s="1"/>
  <c r="G8" i="4"/>
  <c r="I8" i="4" s="1"/>
  <c r="C8" i="4"/>
  <c r="J8" i="4" s="1"/>
  <c r="AY7" i="4"/>
  <c r="AZ7" i="4" s="1"/>
  <c r="BA7" i="4" s="1"/>
  <c r="AW7" i="4"/>
  <c r="AX7" i="4" s="1"/>
  <c r="AR7" i="4"/>
  <c r="AC7" i="4"/>
  <c r="AD7" i="4" s="1"/>
  <c r="AE7" i="4" s="1"/>
  <c r="AF7" i="4" s="1"/>
  <c r="AG7" i="4" s="1"/>
  <c r="X7" i="4"/>
  <c r="Y7" i="4" s="1"/>
  <c r="Z7" i="4" s="1"/>
  <c r="AA7" i="4" s="1"/>
  <c r="AB7" i="4" s="1"/>
  <c r="U7" i="4"/>
  <c r="V7" i="4" s="1"/>
  <c r="W7" i="4" s="1"/>
  <c r="S7" i="4"/>
  <c r="T7" i="4" s="1"/>
  <c r="N7" i="4"/>
  <c r="G7" i="4"/>
  <c r="I7" i="4" s="1"/>
  <c r="C7" i="4"/>
  <c r="AW6" i="4"/>
  <c r="AR6" i="4"/>
  <c r="AO6" i="4"/>
  <c r="AP6" i="4" s="1"/>
  <c r="AQ6" i="4" s="1"/>
  <c r="AJ6" i="4"/>
  <c r="AC6" i="4"/>
  <c r="X6" i="4"/>
  <c r="S6" i="4"/>
  <c r="T6" i="4" s="1"/>
  <c r="N6" i="4"/>
  <c r="G6" i="4"/>
  <c r="I6" i="4" s="1"/>
  <c r="C6" i="4"/>
  <c r="J6" i="4" s="1"/>
  <c r="B6" i="4"/>
  <c r="B7" i="4" s="1"/>
  <c r="B8" i="4" s="1"/>
  <c r="B9" i="4" s="1"/>
  <c r="B10" i="4" s="1"/>
  <c r="B11" i="4" s="1"/>
  <c r="B12" i="4" s="1"/>
  <c r="B13" i="4" s="1"/>
  <c r="B14" i="4" s="1"/>
  <c r="B15" i="4" s="1"/>
  <c r="AX5" i="4"/>
  <c r="AY5" i="4" s="1"/>
  <c r="AW5" i="4"/>
  <c r="AR5" i="4"/>
  <c r="AS5" i="4" s="1"/>
  <c r="AT5" i="4" s="1"/>
  <c r="AE5" i="4"/>
  <c r="AC5" i="4"/>
  <c r="AD5" i="4" s="1"/>
  <c r="X5" i="4"/>
  <c r="S5" i="4"/>
  <c r="N5" i="4"/>
  <c r="J5" i="4"/>
  <c r="G5" i="4"/>
  <c r="C5" i="4"/>
  <c r="AW4" i="4"/>
  <c r="AX4" i="4" s="1"/>
  <c r="AY4" i="4" s="1"/>
  <c r="AR4" i="4"/>
  <c r="AO4" i="4"/>
  <c r="AJ4" i="4"/>
  <c r="AD4" i="4"/>
  <c r="AC4" i="4"/>
  <c r="X4" i="4"/>
  <c r="S4" i="4"/>
  <c r="T4" i="4" s="1"/>
  <c r="U4" i="4" s="1"/>
  <c r="N4" i="4"/>
  <c r="O4" i="4" s="1"/>
  <c r="G4" i="4"/>
  <c r="I4" i="4" s="1"/>
  <c r="C4" i="4"/>
  <c r="D4" i="4" s="1"/>
  <c r="B4" i="4"/>
  <c r="B5" i="4" s="1"/>
  <c r="AW3" i="4"/>
  <c r="AX3" i="4" s="1"/>
  <c r="AY3" i="4" s="1"/>
  <c r="AR3" i="4"/>
  <c r="AO3" i="4"/>
  <c r="AC3" i="4"/>
  <c r="AD3" i="4" s="1"/>
  <c r="AE3" i="4" s="1"/>
  <c r="Y3" i="4"/>
  <c r="Z3" i="4" s="1"/>
  <c r="X3" i="4"/>
  <c r="S3" i="4"/>
  <c r="N3" i="4"/>
  <c r="O3" i="4" s="1"/>
  <c r="P3" i="4" s="1"/>
  <c r="J3" i="4"/>
  <c r="G3" i="4"/>
  <c r="D3" i="4"/>
  <c r="K3" i="4" s="1"/>
  <c r="C3" i="4"/>
  <c r="AW41" i="3"/>
  <c r="AX41" i="3" s="1"/>
  <c r="AR41" i="3"/>
  <c r="AS41" i="3" s="1"/>
  <c r="AT41" i="3" s="1"/>
  <c r="AO41" i="3"/>
  <c r="AM41" i="3"/>
  <c r="AN41" i="3" s="1"/>
  <c r="AH41" i="3"/>
  <c r="AI41" i="3" s="1"/>
  <c r="AJ41" i="3" s="1"/>
  <c r="AK41" i="3" s="1"/>
  <c r="AL41" i="3" s="1"/>
  <c r="AE41" i="3"/>
  <c r="S41" i="3"/>
  <c r="N41" i="3"/>
  <c r="J41" i="3"/>
  <c r="G41" i="3"/>
  <c r="I41" i="3" s="1"/>
  <c r="D41" i="3"/>
  <c r="C41" i="3"/>
  <c r="AX40" i="3"/>
  <c r="AY40" i="3" s="1"/>
  <c r="AZ40" i="3" s="1"/>
  <c r="BA40" i="3" s="1"/>
  <c r="AW40" i="3"/>
  <c r="AR40" i="3"/>
  <c r="AS40" i="3" s="1"/>
  <c r="AT40" i="3" s="1"/>
  <c r="AU40" i="3" s="1"/>
  <c r="AV40" i="3" s="1"/>
  <c r="AM40" i="3"/>
  <c r="AH40" i="3"/>
  <c r="AI40" i="3" s="1"/>
  <c r="Z40" i="3"/>
  <c r="S40" i="3"/>
  <c r="T40" i="3" s="1"/>
  <c r="N40" i="3"/>
  <c r="G40" i="3"/>
  <c r="I40" i="3" s="1"/>
  <c r="C40" i="3"/>
  <c r="AX39" i="3"/>
  <c r="AY39" i="3" s="1"/>
  <c r="AZ39" i="3" s="1"/>
  <c r="BA39" i="3" s="1"/>
  <c r="AW39" i="3"/>
  <c r="AR39" i="3"/>
  <c r="AM39" i="3"/>
  <c r="AN39" i="3" s="1"/>
  <c r="AH39" i="3"/>
  <c r="AI39" i="3" s="1"/>
  <c r="S39" i="3"/>
  <c r="N39" i="3"/>
  <c r="G39" i="3"/>
  <c r="I39" i="3" s="1"/>
  <c r="C39" i="3"/>
  <c r="J39" i="3" s="1"/>
  <c r="AW38" i="3"/>
  <c r="AX38" i="3" s="1"/>
  <c r="AS38" i="3"/>
  <c r="AT38" i="3" s="1"/>
  <c r="AR38" i="3"/>
  <c r="AO38" i="3"/>
  <c r="AN38" i="3"/>
  <c r="AM38" i="3"/>
  <c r="AH38" i="3"/>
  <c r="Z38" i="3"/>
  <c r="T38" i="3"/>
  <c r="U38" i="3" s="1"/>
  <c r="S38" i="3"/>
  <c r="O38" i="3"/>
  <c r="N38" i="3"/>
  <c r="G38" i="3"/>
  <c r="I38" i="3" s="1"/>
  <c r="D38" i="3"/>
  <c r="K38" i="3" s="1"/>
  <c r="C38" i="3"/>
  <c r="J38" i="3" s="1"/>
  <c r="AX37" i="3"/>
  <c r="AY37" i="3" s="1"/>
  <c r="AW37" i="3"/>
  <c r="AT37" i="3"/>
  <c r="AR37" i="3"/>
  <c r="AS37" i="3" s="1"/>
  <c r="AM37" i="3"/>
  <c r="AN37" i="3" s="1"/>
  <c r="AO37" i="3" s="1"/>
  <c r="AH37" i="3"/>
  <c r="AE37" i="3"/>
  <c r="T37" i="3"/>
  <c r="S37" i="3"/>
  <c r="N37" i="3"/>
  <c r="G37" i="3"/>
  <c r="E37" i="3"/>
  <c r="D37" i="3"/>
  <c r="K37" i="3" s="1"/>
  <c r="C37" i="3"/>
  <c r="J37" i="3" s="1"/>
  <c r="AW36" i="3"/>
  <c r="AR36" i="3"/>
  <c r="AS36" i="3" s="1"/>
  <c r="AN36" i="3"/>
  <c r="AO36" i="3" s="1"/>
  <c r="AM36" i="3"/>
  <c r="AH36" i="3"/>
  <c r="T36" i="3"/>
  <c r="U36" i="3" s="1"/>
  <c r="V36" i="3" s="1"/>
  <c r="W36" i="3" s="1"/>
  <c r="S36" i="3"/>
  <c r="N36" i="3"/>
  <c r="O36" i="3" s="1"/>
  <c r="G36" i="3"/>
  <c r="I36" i="3" s="1"/>
  <c r="C36" i="3"/>
  <c r="AW35" i="3"/>
  <c r="AX35" i="3" s="1"/>
  <c r="AY35" i="3" s="1"/>
  <c r="AZ35" i="3" s="1"/>
  <c r="BA35" i="3" s="1"/>
  <c r="AR35" i="3"/>
  <c r="AS35" i="3" s="1"/>
  <c r="AT35" i="3" s="1"/>
  <c r="AU35" i="3" s="1"/>
  <c r="AV35" i="3" s="1"/>
  <c r="AM35" i="3"/>
  <c r="AN35" i="3" s="1"/>
  <c r="AI35" i="3"/>
  <c r="AJ35" i="3" s="1"/>
  <c r="AH35" i="3"/>
  <c r="Z35" i="3"/>
  <c r="S35" i="3"/>
  <c r="N35" i="3"/>
  <c r="G35" i="3"/>
  <c r="I35" i="3" s="1"/>
  <c r="C35" i="3"/>
  <c r="AW34" i="3"/>
  <c r="AR34" i="3"/>
  <c r="AS34" i="3" s="1"/>
  <c r="AM34" i="3"/>
  <c r="AN34" i="3" s="1"/>
  <c r="AH34" i="3"/>
  <c r="AE34" i="3"/>
  <c r="AF34" i="3" s="1"/>
  <c r="AG34" i="3" s="1"/>
  <c r="S34" i="3"/>
  <c r="N34" i="3"/>
  <c r="J34" i="3"/>
  <c r="G34" i="3"/>
  <c r="I34" i="3" s="1"/>
  <c r="D34" i="3"/>
  <c r="C34" i="3"/>
  <c r="AW33" i="3"/>
  <c r="AR33" i="3"/>
  <c r="AS33" i="3" s="1"/>
  <c r="AM33" i="3"/>
  <c r="AJ33" i="3"/>
  <c r="AI33" i="3"/>
  <c r="AH33" i="3"/>
  <c r="AE33" i="3"/>
  <c r="S33" i="3"/>
  <c r="T33" i="3" s="1"/>
  <c r="N33" i="3"/>
  <c r="G33" i="3"/>
  <c r="I33" i="3" s="1"/>
  <c r="C33" i="3"/>
  <c r="J33" i="3" s="1"/>
  <c r="AW32" i="3"/>
  <c r="AR32" i="3"/>
  <c r="AN32" i="3"/>
  <c r="AO32" i="3" s="1"/>
  <c r="AM32" i="3"/>
  <c r="AH32" i="3"/>
  <c r="AI32" i="3" s="1"/>
  <c r="Z32" i="3"/>
  <c r="S32" i="3"/>
  <c r="P32" i="3"/>
  <c r="N32" i="3"/>
  <c r="O32" i="3" s="1"/>
  <c r="G32" i="3"/>
  <c r="I32" i="3" s="1"/>
  <c r="C32" i="3"/>
  <c r="AX31" i="3"/>
  <c r="AY31" i="3" s="1"/>
  <c r="AZ31" i="3" s="1"/>
  <c r="BA31" i="3" s="1"/>
  <c r="AW31" i="3"/>
  <c r="AT31" i="3"/>
  <c r="AU31" i="3" s="1"/>
  <c r="AV31" i="3" s="1"/>
  <c r="AS31" i="3"/>
  <c r="AR31" i="3"/>
  <c r="AM31" i="3"/>
  <c r="AH31" i="3"/>
  <c r="AE31" i="3"/>
  <c r="AF31" i="3" s="1"/>
  <c r="AG31" i="3" s="1"/>
  <c r="U31" i="3"/>
  <c r="V31" i="3" s="1"/>
  <c r="W31" i="3" s="1"/>
  <c r="S31" i="3"/>
  <c r="T31" i="3" s="1"/>
  <c r="N31" i="3"/>
  <c r="G31" i="3"/>
  <c r="I31" i="3" s="1"/>
  <c r="C31" i="3"/>
  <c r="J31" i="3" s="1"/>
  <c r="B31" i="3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AX30" i="3"/>
  <c r="AW30" i="3"/>
  <c r="AR30" i="3"/>
  <c r="AS30" i="3" s="1"/>
  <c r="AM30" i="3"/>
  <c r="AH30" i="3"/>
  <c r="Z30" i="3"/>
  <c r="T30" i="3"/>
  <c r="U30" i="3" s="1"/>
  <c r="S30" i="3"/>
  <c r="O30" i="3"/>
  <c r="N30" i="3"/>
  <c r="G30" i="3"/>
  <c r="I30" i="3" s="1"/>
  <c r="C30" i="3"/>
  <c r="B30" i="3"/>
  <c r="AW29" i="3"/>
  <c r="AX29" i="3" s="1"/>
  <c r="AY29" i="3" s="1"/>
  <c r="AT29" i="3"/>
  <c r="AR29" i="3"/>
  <c r="AS29" i="3" s="1"/>
  <c r="AM29" i="3"/>
  <c r="AN29" i="3" s="1"/>
  <c r="AO29" i="3" s="1"/>
  <c r="AH29" i="3"/>
  <c r="AE29" i="3"/>
  <c r="T29" i="3"/>
  <c r="S29" i="3"/>
  <c r="N29" i="3"/>
  <c r="G29" i="3"/>
  <c r="D29" i="3"/>
  <c r="C29" i="3"/>
  <c r="J29" i="3" s="1"/>
  <c r="AW28" i="3"/>
  <c r="AS28" i="3"/>
  <c r="AR28" i="3"/>
  <c r="AM28" i="3"/>
  <c r="AJ28" i="3"/>
  <c r="AH28" i="3"/>
  <c r="AI28" i="3" s="1"/>
  <c r="Z28" i="3"/>
  <c r="S28" i="3"/>
  <c r="P28" i="3"/>
  <c r="O28" i="3"/>
  <c r="N28" i="3"/>
  <c r="G28" i="3"/>
  <c r="I28" i="3" s="1"/>
  <c r="C28" i="3"/>
  <c r="D28" i="3" s="1"/>
  <c r="AW27" i="3"/>
  <c r="AR27" i="3"/>
  <c r="AM27" i="3"/>
  <c r="AH27" i="3"/>
  <c r="Z27" i="3"/>
  <c r="S27" i="3"/>
  <c r="O27" i="3"/>
  <c r="N27" i="3"/>
  <c r="G27" i="3"/>
  <c r="I27" i="3" s="1"/>
  <c r="C27" i="3"/>
  <c r="AW26" i="3"/>
  <c r="AX26" i="3" s="1"/>
  <c r="AR26" i="3"/>
  <c r="AM26" i="3"/>
  <c r="AH26" i="3"/>
  <c r="T26" i="3"/>
  <c r="S26" i="3"/>
  <c r="N26" i="3"/>
  <c r="G26" i="3"/>
  <c r="I26" i="3" s="1"/>
  <c r="D26" i="3"/>
  <c r="K26" i="3" s="1"/>
  <c r="C26" i="3"/>
  <c r="AY25" i="3"/>
  <c r="AZ25" i="3" s="1"/>
  <c r="BA25" i="3" s="1"/>
  <c r="AX25" i="3"/>
  <c r="AW25" i="3"/>
  <c r="AS25" i="3"/>
  <c r="AT25" i="3" s="1"/>
  <c r="AU25" i="3" s="1"/>
  <c r="AV25" i="3" s="1"/>
  <c r="AR25" i="3"/>
  <c r="AM25" i="3"/>
  <c r="AH25" i="3"/>
  <c r="S25" i="3"/>
  <c r="T25" i="3" s="1"/>
  <c r="N25" i="3"/>
  <c r="K25" i="3"/>
  <c r="J25" i="3"/>
  <c r="G25" i="3"/>
  <c r="I25" i="3" s="1"/>
  <c r="D25" i="3"/>
  <c r="C25" i="3"/>
  <c r="E25" i="3" s="1"/>
  <c r="L25" i="3" s="1"/>
  <c r="M25" i="3" s="1"/>
  <c r="AW24" i="3"/>
  <c r="AX24" i="3" s="1"/>
  <c r="AY24" i="3" s="1"/>
  <c r="AZ24" i="3" s="1"/>
  <c r="BA24" i="3" s="1"/>
  <c r="AR24" i="3"/>
  <c r="AN24" i="3"/>
  <c r="AM24" i="3"/>
  <c r="AH24" i="3"/>
  <c r="AI24" i="3" s="1"/>
  <c r="AE24" i="3"/>
  <c r="AF24" i="3" s="1"/>
  <c r="AG24" i="3" s="1"/>
  <c r="Z24" i="3"/>
  <c r="T24" i="3"/>
  <c r="S24" i="3"/>
  <c r="O24" i="3"/>
  <c r="P24" i="3" s="1"/>
  <c r="Q24" i="3" s="1"/>
  <c r="R24" i="3" s="1"/>
  <c r="N24" i="3"/>
  <c r="G24" i="3"/>
  <c r="I24" i="3" s="1"/>
  <c r="D24" i="3"/>
  <c r="C24" i="3"/>
  <c r="J24" i="3" s="1"/>
  <c r="AW23" i="3"/>
  <c r="AS23" i="3"/>
  <c r="AT23" i="3" s="1"/>
  <c r="AU23" i="3" s="1"/>
  <c r="AV23" i="3" s="1"/>
  <c r="AR23" i="3"/>
  <c r="AN23" i="3"/>
  <c r="AM23" i="3"/>
  <c r="AH23" i="3"/>
  <c r="AI23" i="3" s="1"/>
  <c r="AE23" i="3"/>
  <c r="AF23" i="3" s="1"/>
  <c r="AG23" i="3" s="1"/>
  <c r="Z23" i="3"/>
  <c r="T23" i="3"/>
  <c r="U23" i="3" s="1"/>
  <c r="V23" i="3" s="1"/>
  <c r="W23" i="3" s="1"/>
  <c r="S23" i="3"/>
  <c r="N23" i="3"/>
  <c r="G23" i="3"/>
  <c r="I23" i="3" s="1"/>
  <c r="C23" i="3"/>
  <c r="AX22" i="3"/>
  <c r="AY22" i="3" s="1"/>
  <c r="AW22" i="3"/>
  <c r="AR22" i="3"/>
  <c r="AS22" i="3" s="1"/>
  <c r="AM22" i="3"/>
  <c r="AH22" i="3"/>
  <c r="AE22" i="3"/>
  <c r="Z22" i="3"/>
  <c r="T22" i="3"/>
  <c r="S22" i="3"/>
  <c r="N22" i="3"/>
  <c r="O22" i="3" s="1"/>
  <c r="P22" i="3" s="1"/>
  <c r="J22" i="3"/>
  <c r="G22" i="3"/>
  <c r="I22" i="3" s="1"/>
  <c r="D22" i="3"/>
  <c r="C22" i="3"/>
  <c r="AX21" i="3"/>
  <c r="AY21" i="3" s="1"/>
  <c r="AW21" i="3"/>
  <c r="AR21" i="3"/>
  <c r="AS21" i="3" s="1"/>
  <c r="AT21" i="3" s="1"/>
  <c r="AM21" i="3"/>
  <c r="AH21" i="3"/>
  <c r="AI21" i="3" s="1"/>
  <c r="Z21" i="3"/>
  <c r="T21" i="3"/>
  <c r="U21" i="3" s="1"/>
  <c r="S21" i="3"/>
  <c r="N21" i="3"/>
  <c r="J21" i="3"/>
  <c r="G21" i="3"/>
  <c r="D21" i="3"/>
  <c r="K21" i="3" s="1"/>
  <c r="C21" i="3"/>
  <c r="AX20" i="3"/>
  <c r="AW20" i="3"/>
  <c r="AR20" i="3"/>
  <c r="AS20" i="3" s="1"/>
  <c r="AM20" i="3"/>
  <c r="AJ20" i="3"/>
  <c r="AK20" i="3" s="1"/>
  <c r="AL20" i="3" s="1"/>
  <c r="AH20" i="3"/>
  <c r="AI20" i="3" s="1"/>
  <c r="AE20" i="3"/>
  <c r="T20" i="3"/>
  <c r="U20" i="3" s="1"/>
  <c r="S20" i="3"/>
  <c r="N20" i="3"/>
  <c r="J20" i="3"/>
  <c r="G20" i="3"/>
  <c r="I20" i="3" s="1"/>
  <c r="E20" i="3"/>
  <c r="L20" i="3" s="1"/>
  <c r="M20" i="3" s="1"/>
  <c r="D20" i="3"/>
  <c r="C20" i="3"/>
  <c r="AX19" i="3"/>
  <c r="AW19" i="3"/>
  <c r="AR19" i="3"/>
  <c r="AS19" i="3" s="1"/>
  <c r="AT19" i="3" s="1"/>
  <c r="AN19" i="3"/>
  <c r="AO19" i="3" s="1"/>
  <c r="AP19" i="3" s="1"/>
  <c r="AQ19" i="3" s="1"/>
  <c r="AM19" i="3"/>
  <c r="AH19" i="3"/>
  <c r="AE19" i="3"/>
  <c r="Z19" i="3"/>
  <c r="T19" i="3"/>
  <c r="S19" i="3"/>
  <c r="N19" i="3"/>
  <c r="J19" i="3"/>
  <c r="G19" i="3"/>
  <c r="I19" i="3" s="1"/>
  <c r="D19" i="3"/>
  <c r="C19" i="3"/>
  <c r="AW18" i="3"/>
  <c r="AX18" i="3" s="1"/>
  <c r="AY18" i="3" s="1"/>
  <c r="AZ18" i="3" s="1"/>
  <c r="BA18" i="3" s="1"/>
  <c r="AT18" i="3"/>
  <c r="AU18" i="3" s="1"/>
  <c r="AV18" i="3" s="1"/>
  <c r="AR18" i="3"/>
  <c r="AS18" i="3" s="1"/>
  <c r="AM18" i="3"/>
  <c r="AN18" i="3" s="1"/>
  <c r="AO18" i="3" s="1"/>
  <c r="AP18" i="3" s="1"/>
  <c r="AQ18" i="3" s="1"/>
  <c r="AH18" i="3"/>
  <c r="Z18" i="3"/>
  <c r="AA18" i="3" s="1"/>
  <c r="AB18" i="3" s="1"/>
  <c r="S18" i="3"/>
  <c r="P18" i="3"/>
  <c r="Q18" i="3" s="1"/>
  <c r="R18" i="3" s="1"/>
  <c r="N18" i="3"/>
  <c r="O18" i="3" s="1"/>
  <c r="K18" i="3"/>
  <c r="G18" i="3"/>
  <c r="I18" i="3" s="1"/>
  <c r="D18" i="3"/>
  <c r="C18" i="3"/>
  <c r="J18" i="3" s="1"/>
  <c r="AX17" i="3"/>
  <c r="AY17" i="3" s="1"/>
  <c r="AZ17" i="3" s="1"/>
  <c r="BA17" i="3" s="1"/>
  <c r="AW17" i="3"/>
  <c r="AT17" i="3"/>
  <c r="AU17" i="3" s="1"/>
  <c r="AV17" i="3" s="1"/>
  <c r="AR17" i="3"/>
  <c r="AS17" i="3" s="1"/>
  <c r="AM17" i="3"/>
  <c r="AN17" i="3" s="1"/>
  <c r="AJ17" i="3"/>
  <c r="AK17" i="3" s="1"/>
  <c r="AL17" i="3" s="1"/>
  <c r="AH17" i="3"/>
  <c r="AI17" i="3" s="1"/>
  <c r="T17" i="3"/>
  <c r="U17" i="3" s="1"/>
  <c r="V17" i="3" s="1"/>
  <c r="W17" i="3" s="1"/>
  <c r="S17" i="3"/>
  <c r="P17" i="3"/>
  <c r="Q17" i="3" s="1"/>
  <c r="R17" i="3" s="1"/>
  <c r="N17" i="3"/>
  <c r="O17" i="3" s="1"/>
  <c r="G17" i="3"/>
  <c r="I17" i="3" s="1"/>
  <c r="C17" i="3"/>
  <c r="B17" i="3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AW16" i="3"/>
  <c r="AR16" i="3"/>
  <c r="AM16" i="3"/>
  <c r="AH16" i="3"/>
  <c r="AI16" i="3" s="1"/>
  <c r="AE16" i="3"/>
  <c r="Z16" i="3"/>
  <c r="T16" i="3"/>
  <c r="U16" i="3" s="1"/>
  <c r="S16" i="3"/>
  <c r="O16" i="3"/>
  <c r="P16" i="3" s="1"/>
  <c r="N16" i="3"/>
  <c r="G16" i="3"/>
  <c r="I16" i="3" s="1"/>
  <c r="C16" i="3"/>
  <c r="D16" i="3" s="1"/>
  <c r="AW15" i="3"/>
  <c r="AX15" i="3" s="1"/>
  <c r="AR15" i="3"/>
  <c r="AM15" i="3"/>
  <c r="AN15" i="3" s="1"/>
  <c r="AI15" i="3"/>
  <c r="AH15" i="3"/>
  <c r="U15" i="3"/>
  <c r="S15" i="3"/>
  <c r="T15" i="3" s="1"/>
  <c r="O15" i="3"/>
  <c r="N15" i="3"/>
  <c r="P15" i="3" s="1"/>
  <c r="Q15" i="3" s="1"/>
  <c r="R15" i="3" s="1"/>
  <c r="G15" i="3"/>
  <c r="I15" i="3" s="1"/>
  <c r="C15" i="3"/>
  <c r="J15" i="3" s="1"/>
  <c r="AW14" i="3"/>
  <c r="AX14" i="3" s="1"/>
  <c r="AS14" i="3"/>
  <c r="AR14" i="3"/>
  <c r="AN14" i="3"/>
  <c r="AM14" i="3"/>
  <c r="AH14" i="3"/>
  <c r="U14" i="3"/>
  <c r="S14" i="3"/>
  <c r="T14" i="3" s="1"/>
  <c r="O14" i="3"/>
  <c r="P14" i="3" s="1"/>
  <c r="N14" i="3"/>
  <c r="G14" i="3"/>
  <c r="I14" i="3" s="1"/>
  <c r="C14" i="3"/>
  <c r="AW13" i="3"/>
  <c r="AR13" i="3"/>
  <c r="AS13" i="3" s="1"/>
  <c r="AO13" i="3"/>
  <c r="AN13" i="3"/>
  <c r="AM13" i="3"/>
  <c r="AH13" i="3"/>
  <c r="AI13" i="3" s="1"/>
  <c r="AE13" i="3"/>
  <c r="Z13" i="3"/>
  <c r="T13" i="3"/>
  <c r="S13" i="3"/>
  <c r="P13" i="3"/>
  <c r="N13" i="3"/>
  <c r="O13" i="3" s="1"/>
  <c r="G13" i="3"/>
  <c r="C13" i="3"/>
  <c r="AX12" i="3"/>
  <c r="AY12" i="3" s="1"/>
  <c r="AW12" i="3"/>
  <c r="AR12" i="3"/>
  <c r="AS12" i="3" s="1"/>
  <c r="AN12" i="3"/>
  <c r="AO12" i="3" s="1"/>
  <c r="AM12" i="3"/>
  <c r="AH12" i="3"/>
  <c r="AE12" i="3"/>
  <c r="Z12" i="3"/>
  <c r="AA12" i="3" s="1"/>
  <c r="AB12" i="3" s="1"/>
  <c r="T12" i="3"/>
  <c r="S12" i="3"/>
  <c r="P12" i="3"/>
  <c r="N12" i="3"/>
  <c r="O12" i="3" s="1"/>
  <c r="G12" i="3"/>
  <c r="I12" i="3" s="1"/>
  <c r="C12" i="3"/>
  <c r="AX11" i="3"/>
  <c r="AY11" i="3" s="1"/>
  <c r="AW11" i="3"/>
  <c r="AR11" i="3"/>
  <c r="AN11" i="3"/>
  <c r="AM11" i="3"/>
  <c r="AH11" i="3"/>
  <c r="AI11" i="3" s="1"/>
  <c r="S11" i="3"/>
  <c r="T11" i="3" s="1"/>
  <c r="U11" i="3" s="1"/>
  <c r="N11" i="3"/>
  <c r="O11" i="3" s="1"/>
  <c r="G11" i="3"/>
  <c r="C11" i="3"/>
  <c r="J11" i="3" s="1"/>
  <c r="AW10" i="3"/>
  <c r="AX10" i="3" s="1"/>
  <c r="AR10" i="3"/>
  <c r="AS10" i="3" s="1"/>
  <c r="AM10" i="3"/>
  <c r="AN10" i="3" s="1"/>
  <c r="AH10" i="3"/>
  <c r="AI10" i="3" s="1"/>
  <c r="AE10" i="3"/>
  <c r="T10" i="3"/>
  <c r="U10" i="3" s="1"/>
  <c r="S10" i="3"/>
  <c r="N10" i="3"/>
  <c r="O10" i="3" s="1"/>
  <c r="P10" i="3" s="1"/>
  <c r="J10" i="3"/>
  <c r="G10" i="3"/>
  <c r="I10" i="3" s="1"/>
  <c r="D10" i="3"/>
  <c r="K10" i="3" s="1"/>
  <c r="C10" i="3"/>
  <c r="AW9" i="3"/>
  <c r="AX9" i="3" s="1"/>
  <c r="AR9" i="3"/>
  <c r="AS9" i="3" s="1"/>
  <c r="AM9" i="3"/>
  <c r="AJ9" i="3"/>
  <c r="AH9" i="3"/>
  <c r="AI9" i="3" s="1"/>
  <c r="AE9" i="3"/>
  <c r="AF9" i="3" s="1"/>
  <c r="AG9" i="3" s="1"/>
  <c r="T9" i="3"/>
  <c r="S9" i="3"/>
  <c r="N9" i="3"/>
  <c r="G9" i="3"/>
  <c r="I9" i="3" s="1"/>
  <c r="C9" i="3"/>
  <c r="AX8" i="3"/>
  <c r="AY8" i="3" s="1"/>
  <c r="AW8" i="3"/>
  <c r="AR8" i="3"/>
  <c r="AS8" i="3" s="1"/>
  <c r="AN8" i="3"/>
  <c r="AO8" i="3" s="1"/>
  <c r="AM8" i="3"/>
  <c r="AH8" i="3"/>
  <c r="Z8" i="3"/>
  <c r="T8" i="3"/>
  <c r="S8" i="3"/>
  <c r="N8" i="3"/>
  <c r="O8" i="3" s="1"/>
  <c r="G8" i="3"/>
  <c r="I8" i="3" s="1"/>
  <c r="D8" i="3"/>
  <c r="K8" i="3" s="1"/>
  <c r="C8" i="3"/>
  <c r="AY7" i="3"/>
  <c r="AZ7" i="3" s="1"/>
  <c r="BA7" i="3" s="1"/>
  <c r="AX7" i="3"/>
  <c r="AW7" i="3"/>
  <c r="AS7" i="3"/>
  <c r="AT7" i="3" s="1"/>
  <c r="AU7" i="3" s="1"/>
  <c r="AV7" i="3" s="1"/>
  <c r="AR7" i="3"/>
  <c r="AN7" i="3"/>
  <c r="AM7" i="3"/>
  <c r="AH7" i="3"/>
  <c r="AI7" i="3" s="1"/>
  <c r="AJ7" i="3" s="1"/>
  <c r="AK7" i="3" s="1"/>
  <c r="AL7" i="3" s="1"/>
  <c r="Z7" i="3"/>
  <c r="AA7" i="3" s="1"/>
  <c r="AB7" i="3" s="1"/>
  <c r="S7" i="3"/>
  <c r="N7" i="3"/>
  <c r="O7" i="3" s="1"/>
  <c r="P7" i="3" s="1"/>
  <c r="Q7" i="3" s="1"/>
  <c r="R7" i="3" s="1"/>
  <c r="G7" i="3"/>
  <c r="I7" i="3" s="1"/>
  <c r="C7" i="3"/>
  <c r="D7" i="3" s="1"/>
  <c r="AW6" i="3"/>
  <c r="AX6" i="3" s="1"/>
  <c r="AS6" i="3"/>
  <c r="AT6" i="3" s="1"/>
  <c r="AU6" i="3" s="1"/>
  <c r="AV6" i="3" s="1"/>
  <c r="AR6" i="3"/>
  <c r="AM6" i="3"/>
  <c r="AN6" i="3" s="1"/>
  <c r="AH6" i="3"/>
  <c r="AI6" i="3" s="1"/>
  <c r="AJ6" i="3" s="1"/>
  <c r="AK6" i="3" s="1"/>
  <c r="AL6" i="3" s="1"/>
  <c r="AE6" i="3"/>
  <c r="AF6" i="3" s="1"/>
  <c r="AG6" i="3" s="1"/>
  <c r="S6" i="3"/>
  <c r="T6" i="3" s="1"/>
  <c r="U6" i="3" s="1"/>
  <c r="V6" i="3" s="1"/>
  <c r="W6" i="3" s="1"/>
  <c r="N6" i="3"/>
  <c r="O6" i="3" s="1"/>
  <c r="P6" i="3" s="1"/>
  <c r="Q6" i="3" s="1"/>
  <c r="R6" i="3" s="1"/>
  <c r="G6" i="3"/>
  <c r="I6" i="3" s="1"/>
  <c r="C6" i="3"/>
  <c r="D6" i="3" s="1"/>
  <c r="AW5" i="3"/>
  <c r="AR5" i="3"/>
  <c r="AS5" i="3" s="1"/>
  <c r="AT5" i="3" s="1"/>
  <c r="AU5" i="3" s="1"/>
  <c r="AV5" i="3" s="1"/>
  <c r="AM5" i="3"/>
  <c r="AN5" i="3" s="1"/>
  <c r="AO5" i="3" s="1"/>
  <c r="AH5" i="3"/>
  <c r="AE5" i="3"/>
  <c r="AF5" i="3" s="1"/>
  <c r="AG5" i="3" s="1"/>
  <c r="Z5" i="3"/>
  <c r="AA5" i="3" s="1"/>
  <c r="AB5" i="3" s="1"/>
  <c r="T5" i="3"/>
  <c r="S5" i="3"/>
  <c r="N5" i="3"/>
  <c r="G5" i="3"/>
  <c r="I5" i="3" s="1"/>
  <c r="D5" i="3"/>
  <c r="E5" i="3" s="1"/>
  <c r="L5" i="3" s="1"/>
  <c r="M5" i="3" s="1"/>
  <c r="C5" i="3"/>
  <c r="J5" i="3" s="1"/>
  <c r="AW4" i="3"/>
  <c r="AX4" i="3" s="1"/>
  <c r="AY4" i="3" s="1"/>
  <c r="AZ4" i="3" s="1"/>
  <c r="BA4" i="3" s="1"/>
  <c r="AR4" i="3"/>
  <c r="AM4" i="3"/>
  <c r="AN4" i="3" s="1"/>
  <c r="AO4" i="3" s="1"/>
  <c r="AP4" i="3" s="1"/>
  <c r="AQ4" i="3" s="1"/>
  <c r="AI4" i="3"/>
  <c r="AJ4" i="3" s="1"/>
  <c r="AK4" i="3" s="1"/>
  <c r="AL4" i="3" s="1"/>
  <c r="AH4" i="3"/>
  <c r="AE4" i="3"/>
  <c r="AF4" i="3" s="1"/>
  <c r="AG4" i="3" s="1"/>
  <c r="S4" i="3"/>
  <c r="T4" i="3" s="1"/>
  <c r="N4" i="3"/>
  <c r="O4" i="3" s="1"/>
  <c r="P4" i="3" s="1"/>
  <c r="Q4" i="3" s="1"/>
  <c r="R4" i="3" s="1"/>
  <c r="G4" i="3"/>
  <c r="I4" i="3" s="1"/>
  <c r="C4" i="3"/>
  <c r="J4" i="3" s="1"/>
  <c r="B4" i="3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AW3" i="3"/>
  <c r="AX3" i="3" s="1"/>
  <c r="AY3" i="3" s="1"/>
  <c r="AR3" i="3"/>
  <c r="AS3" i="3" s="1"/>
  <c r="AT3" i="3" s="1"/>
  <c r="AU3" i="3" s="1"/>
  <c r="AV3" i="3" s="1"/>
  <c r="AN3" i="3"/>
  <c r="AM3" i="3"/>
  <c r="AH3" i="3"/>
  <c r="Z3" i="3"/>
  <c r="S3" i="3"/>
  <c r="T3" i="3" s="1"/>
  <c r="U3" i="3" s="1"/>
  <c r="N3" i="3"/>
  <c r="J3" i="3"/>
  <c r="G3" i="3"/>
  <c r="I3" i="3" s="1"/>
  <c r="C3" i="3"/>
  <c r="D3" i="3" s="1"/>
  <c r="AW41" i="2"/>
  <c r="AX41" i="2" s="1"/>
  <c r="AY41" i="2" s="1"/>
  <c r="AR41" i="2"/>
  <c r="AM41" i="2"/>
  <c r="AH41" i="2"/>
  <c r="AI41" i="2" s="1"/>
  <c r="AJ41" i="2" s="1"/>
  <c r="AC41" i="2"/>
  <c r="AD41" i="2" s="1"/>
  <c r="X41" i="2"/>
  <c r="Y41" i="2" s="1"/>
  <c r="U41" i="2"/>
  <c r="S41" i="2"/>
  <c r="N41" i="2"/>
  <c r="P41" i="2" s="1"/>
  <c r="G41" i="2"/>
  <c r="I41" i="2" s="1"/>
  <c r="C41" i="2"/>
  <c r="AW40" i="2"/>
  <c r="AX40" i="2" s="1"/>
  <c r="AR40" i="2"/>
  <c r="AM40" i="2"/>
  <c r="AH40" i="2"/>
  <c r="AC40" i="2"/>
  <c r="AD40" i="2" s="1"/>
  <c r="Y40" i="2"/>
  <c r="Z40" i="2" s="1"/>
  <c r="X40" i="2"/>
  <c r="S40" i="2"/>
  <c r="U40" i="2" s="1"/>
  <c r="N40" i="2"/>
  <c r="G40" i="2"/>
  <c r="I40" i="2" s="1"/>
  <c r="C40" i="2"/>
  <c r="AW39" i="2"/>
  <c r="AX39" i="2" s="1"/>
  <c r="AR39" i="2"/>
  <c r="AS39" i="2" s="1"/>
  <c r="AN39" i="2"/>
  <c r="AO39" i="2" s="1"/>
  <c r="AM39" i="2"/>
  <c r="AH39" i="2"/>
  <c r="AI39" i="2" s="1"/>
  <c r="AJ39" i="2" s="1"/>
  <c r="AC39" i="2"/>
  <c r="AD39" i="2" s="1"/>
  <c r="AE39" i="2" s="1"/>
  <c r="AF39" i="2" s="1"/>
  <c r="AG39" i="2" s="1"/>
  <c r="X39" i="2"/>
  <c r="Y39" i="2" s="1"/>
  <c r="S39" i="2"/>
  <c r="N39" i="2"/>
  <c r="P39" i="2" s="1"/>
  <c r="G39" i="2"/>
  <c r="I39" i="2" s="1"/>
  <c r="C39" i="2"/>
  <c r="J39" i="2" s="1"/>
  <c r="AW38" i="2"/>
  <c r="AR38" i="2"/>
  <c r="AS38" i="2" s="1"/>
  <c r="AT38" i="2" s="1"/>
  <c r="AU38" i="2" s="1"/>
  <c r="AV38" i="2" s="1"/>
  <c r="AM38" i="2"/>
  <c r="AN38" i="2" s="1"/>
  <c r="AO38" i="2" s="1"/>
  <c r="AI38" i="2"/>
  <c r="AH38" i="2"/>
  <c r="AC38" i="2"/>
  <c r="X38" i="2"/>
  <c r="Y38" i="2" s="1"/>
  <c r="Z38" i="2" s="1"/>
  <c r="AA38" i="2" s="1"/>
  <c r="AB38" i="2" s="1"/>
  <c r="S38" i="2"/>
  <c r="N38" i="2"/>
  <c r="G38" i="2"/>
  <c r="I38" i="2" s="1"/>
  <c r="D38" i="2"/>
  <c r="K38" i="2" s="1"/>
  <c r="C38" i="2"/>
  <c r="AW37" i="2"/>
  <c r="AX37" i="2" s="1"/>
  <c r="AR37" i="2"/>
  <c r="AM37" i="2"/>
  <c r="AH37" i="2"/>
  <c r="AI37" i="2" s="1"/>
  <c r="AE37" i="2"/>
  <c r="AC37" i="2"/>
  <c r="AD37" i="2" s="1"/>
  <c r="Z37" i="2"/>
  <c r="X37" i="2"/>
  <c r="Y37" i="2" s="1"/>
  <c r="S37" i="2"/>
  <c r="U37" i="2" s="1"/>
  <c r="N37" i="2"/>
  <c r="P37" i="2" s="1"/>
  <c r="Q37" i="2" s="1"/>
  <c r="R37" i="2" s="1"/>
  <c r="G37" i="2"/>
  <c r="I37" i="2" s="1"/>
  <c r="C37" i="2"/>
  <c r="AW36" i="2"/>
  <c r="AX36" i="2" s="1"/>
  <c r="AR36" i="2"/>
  <c r="AM36" i="2"/>
  <c r="AH36" i="2"/>
  <c r="AC36" i="2"/>
  <c r="AD36" i="2" s="1"/>
  <c r="Y36" i="2"/>
  <c r="Z36" i="2" s="1"/>
  <c r="AA36" i="2" s="1"/>
  <c r="AB36" i="2" s="1"/>
  <c r="X36" i="2"/>
  <c r="S36" i="2"/>
  <c r="U36" i="2" s="1"/>
  <c r="N36" i="2"/>
  <c r="G36" i="2"/>
  <c r="I36" i="2" s="1"/>
  <c r="C36" i="2"/>
  <c r="AW35" i="2"/>
  <c r="AX35" i="2" s="1"/>
  <c r="AR35" i="2"/>
  <c r="AM35" i="2"/>
  <c r="AN35" i="2" s="1"/>
  <c r="AO35" i="2" s="1"/>
  <c r="AH35" i="2"/>
  <c r="AI35" i="2" s="1"/>
  <c r="AJ35" i="2" s="1"/>
  <c r="AD35" i="2"/>
  <c r="AE35" i="2" s="1"/>
  <c r="AC35" i="2"/>
  <c r="X35" i="2"/>
  <c r="Y35" i="2" s="1"/>
  <c r="S35" i="2"/>
  <c r="N35" i="2"/>
  <c r="G35" i="2"/>
  <c r="I35" i="2" s="1"/>
  <c r="C35" i="2"/>
  <c r="J35" i="2" s="1"/>
  <c r="AW34" i="2"/>
  <c r="AX34" i="2" s="1"/>
  <c r="AY34" i="2" s="1"/>
  <c r="AR34" i="2"/>
  <c r="AS34" i="2" s="1"/>
  <c r="AT34" i="2" s="1"/>
  <c r="AM34" i="2"/>
  <c r="AN34" i="2" s="1"/>
  <c r="AO34" i="2" s="1"/>
  <c r="AP34" i="2" s="1"/>
  <c r="AQ34" i="2" s="1"/>
  <c r="AH34" i="2"/>
  <c r="AI34" i="2" s="1"/>
  <c r="AC34" i="2"/>
  <c r="AD34" i="2" s="1"/>
  <c r="Y34" i="2"/>
  <c r="Z34" i="2" s="1"/>
  <c r="X34" i="2"/>
  <c r="S34" i="2"/>
  <c r="P34" i="2"/>
  <c r="N34" i="2"/>
  <c r="G34" i="2"/>
  <c r="I34" i="2" s="1"/>
  <c r="C34" i="2"/>
  <c r="AW33" i="2"/>
  <c r="AX33" i="2" s="1"/>
  <c r="AY33" i="2" s="1"/>
  <c r="AZ33" i="2" s="1"/>
  <c r="BA33" i="2" s="1"/>
  <c r="AR33" i="2"/>
  <c r="AM33" i="2"/>
  <c r="AH33" i="2"/>
  <c r="AI33" i="2" s="1"/>
  <c r="AJ33" i="2" s="1"/>
  <c r="AK33" i="2" s="1"/>
  <c r="AL33" i="2" s="1"/>
  <c r="AC33" i="2"/>
  <c r="X33" i="2"/>
  <c r="Y33" i="2" s="1"/>
  <c r="S33" i="2"/>
  <c r="U33" i="2" s="1"/>
  <c r="P33" i="2"/>
  <c r="N33" i="2"/>
  <c r="G33" i="2"/>
  <c r="I33" i="2" s="1"/>
  <c r="C33" i="2"/>
  <c r="AW32" i="2"/>
  <c r="AX32" i="2" s="1"/>
  <c r="AR32" i="2"/>
  <c r="AM32" i="2"/>
  <c r="AH32" i="2"/>
  <c r="AI32" i="2" s="1"/>
  <c r="AC32" i="2"/>
  <c r="AD32" i="2" s="1"/>
  <c r="X32" i="2"/>
  <c r="Y32" i="2" s="1"/>
  <c r="Z32" i="2" s="1"/>
  <c r="S32" i="2"/>
  <c r="N32" i="2"/>
  <c r="J32" i="2"/>
  <c r="G32" i="2"/>
  <c r="I32" i="2" s="1"/>
  <c r="C32" i="2"/>
  <c r="AW31" i="2"/>
  <c r="AR31" i="2"/>
  <c r="AM31" i="2"/>
  <c r="AN31" i="2" s="1"/>
  <c r="AO31" i="2" s="1"/>
  <c r="AP31" i="2" s="1"/>
  <c r="AQ31" i="2" s="1"/>
  <c r="AH31" i="2"/>
  <c r="AI31" i="2" s="1"/>
  <c r="AJ31" i="2" s="1"/>
  <c r="AK31" i="2" s="1"/>
  <c r="AL31" i="2" s="1"/>
  <c r="AC31" i="2"/>
  <c r="AD31" i="2" s="1"/>
  <c r="X31" i="2"/>
  <c r="S31" i="2"/>
  <c r="U31" i="2" s="1"/>
  <c r="N31" i="2"/>
  <c r="P31" i="2" s="1"/>
  <c r="G31" i="2"/>
  <c r="I31" i="2" s="1"/>
  <c r="C31" i="2"/>
  <c r="AW30" i="2"/>
  <c r="AS30" i="2"/>
  <c r="AT30" i="2" s="1"/>
  <c r="AU30" i="2" s="1"/>
  <c r="AV30" i="2" s="1"/>
  <c r="AR30" i="2"/>
  <c r="AM30" i="2"/>
  <c r="AN30" i="2" s="1"/>
  <c r="AI30" i="2"/>
  <c r="AH30" i="2"/>
  <c r="AC30" i="2"/>
  <c r="AD30" i="2" s="1"/>
  <c r="X30" i="2"/>
  <c r="U30" i="2"/>
  <c r="V30" i="2" s="1"/>
  <c r="W30" i="2" s="1"/>
  <c r="S30" i="2"/>
  <c r="N30" i="2"/>
  <c r="J30" i="2"/>
  <c r="G30" i="2"/>
  <c r="I30" i="2" s="1"/>
  <c r="C30" i="2"/>
  <c r="B30" i="2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AW29" i="2"/>
  <c r="AR29" i="2"/>
  <c r="AS29" i="2" s="1"/>
  <c r="AM29" i="2"/>
  <c r="AN29" i="2" s="1"/>
  <c r="AO29" i="2" s="1"/>
  <c r="AH29" i="2"/>
  <c r="AI29" i="2" s="1"/>
  <c r="AJ29" i="2" s="1"/>
  <c r="AC29" i="2"/>
  <c r="AD29" i="2" s="1"/>
  <c r="Y29" i="2"/>
  <c r="Z29" i="2" s="1"/>
  <c r="X29" i="2"/>
  <c r="S29" i="2"/>
  <c r="N29" i="2"/>
  <c r="P29" i="2" s="1"/>
  <c r="Q29" i="2" s="1"/>
  <c r="R29" i="2" s="1"/>
  <c r="J29" i="2"/>
  <c r="G29" i="2"/>
  <c r="I29" i="2" s="1"/>
  <c r="C29" i="2"/>
  <c r="AW28" i="2"/>
  <c r="AX28" i="2" s="1"/>
  <c r="AS28" i="2"/>
  <c r="AR28" i="2"/>
  <c r="AM28" i="2"/>
  <c r="AN28" i="2" s="1"/>
  <c r="AO28" i="2" s="1"/>
  <c r="AP28" i="2" s="1"/>
  <c r="AQ28" i="2" s="1"/>
  <c r="AH28" i="2"/>
  <c r="AC28" i="2"/>
  <c r="AD28" i="2" s="1"/>
  <c r="X28" i="2"/>
  <c r="U28" i="2"/>
  <c r="S28" i="2"/>
  <c r="N28" i="2"/>
  <c r="G28" i="2"/>
  <c r="I28" i="2" s="1"/>
  <c r="C28" i="2"/>
  <c r="AX27" i="2"/>
  <c r="AY27" i="2" s="1"/>
  <c r="AW27" i="2"/>
  <c r="AR27" i="2"/>
  <c r="AS27" i="2" s="1"/>
  <c r="AT27" i="2" s="1"/>
  <c r="AN27" i="2"/>
  <c r="AM27" i="2"/>
  <c r="AH27" i="2"/>
  <c r="AI27" i="2" s="1"/>
  <c r="AC27" i="2"/>
  <c r="X27" i="2"/>
  <c r="S27" i="2"/>
  <c r="N27" i="2"/>
  <c r="G27" i="2"/>
  <c r="I27" i="2" s="1"/>
  <c r="C27" i="2"/>
  <c r="AW26" i="2"/>
  <c r="AR26" i="2"/>
  <c r="AS26" i="2" s="1"/>
  <c r="AM26" i="2"/>
  <c r="AN26" i="2" s="1"/>
  <c r="AO26" i="2" s="1"/>
  <c r="AP26" i="2" s="1"/>
  <c r="AQ26" i="2" s="1"/>
  <c r="AH26" i="2"/>
  <c r="AC26" i="2"/>
  <c r="X26" i="2"/>
  <c r="Y26" i="2" s="1"/>
  <c r="S26" i="2"/>
  <c r="U26" i="2" s="1"/>
  <c r="V26" i="2" s="1"/>
  <c r="W26" i="2" s="1"/>
  <c r="N26" i="2"/>
  <c r="G26" i="2"/>
  <c r="I26" i="2" s="1"/>
  <c r="C26" i="2"/>
  <c r="AW25" i="2"/>
  <c r="AR25" i="2"/>
  <c r="AS25" i="2" s="1"/>
  <c r="AM25" i="2"/>
  <c r="AN25" i="2" s="1"/>
  <c r="AH25" i="2"/>
  <c r="AC25" i="2"/>
  <c r="AD25" i="2" s="1"/>
  <c r="AE25" i="2" s="1"/>
  <c r="X25" i="2"/>
  <c r="S25" i="2"/>
  <c r="N25" i="2"/>
  <c r="G25" i="2"/>
  <c r="C25" i="2"/>
  <c r="J25" i="2" s="1"/>
  <c r="AW24" i="2"/>
  <c r="AX24" i="2" s="1"/>
  <c r="AY24" i="2" s="1"/>
  <c r="AZ24" i="2" s="1"/>
  <c r="BA24" i="2" s="1"/>
  <c r="AS24" i="2"/>
  <c r="AR24" i="2"/>
  <c r="AM24" i="2"/>
  <c r="AN24" i="2" s="1"/>
  <c r="AH24" i="2"/>
  <c r="AI24" i="2" s="1"/>
  <c r="AJ24" i="2" s="1"/>
  <c r="AK24" i="2" s="1"/>
  <c r="AL24" i="2" s="1"/>
  <c r="AC24" i="2"/>
  <c r="AD24" i="2" s="1"/>
  <c r="X24" i="2"/>
  <c r="S24" i="2"/>
  <c r="N24" i="2"/>
  <c r="G24" i="2"/>
  <c r="I24" i="2" s="1"/>
  <c r="C24" i="2"/>
  <c r="AW23" i="2"/>
  <c r="AR23" i="2"/>
  <c r="AM23" i="2"/>
  <c r="AH23" i="2"/>
  <c r="AI23" i="2" s="1"/>
  <c r="AJ23" i="2" s="1"/>
  <c r="AC23" i="2"/>
  <c r="AD23" i="2" s="1"/>
  <c r="AE23" i="2" s="1"/>
  <c r="AF23" i="2" s="1"/>
  <c r="AG23" i="2" s="1"/>
  <c r="X23" i="2"/>
  <c r="Y23" i="2" s="1"/>
  <c r="S23" i="2"/>
  <c r="P23" i="2"/>
  <c r="N23" i="2"/>
  <c r="G23" i="2"/>
  <c r="I23" i="2" s="1"/>
  <c r="C23" i="2"/>
  <c r="AW22" i="2"/>
  <c r="AR22" i="2"/>
  <c r="AS22" i="2" s="1"/>
  <c r="AT22" i="2" s="1"/>
  <c r="AM22" i="2"/>
  <c r="AN22" i="2" s="1"/>
  <c r="AO22" i="2" s="1"/>
  <c r="AH22" i="2"/>
  <c r="AC22" i="2"/>
  <c r="X22" i="2"/>
  <c r="S22" i="2"/>
  <c r="N22" i="2"/>
  <c r="G22" i="2"/>
  <c r="I22" i="2" s="1"/>
  <c r="C22" i="2"/>
  <c r="D22" i="2" s="1"/>
  <c r="AW21" i="2"/>
  <c r="AX21" i="2" s="1"/>
  <c r="AY21" i="2" s="1"/>
  <c r="AR21" i="2"/>
  <c r="AS21" i="2" s="1"/>
  <c r="AM21" i="2"/>
  <c r="AH21" i="2"/>
  <c r="AC21" i="2"/>
  <c r="X21" i="2"/>
  <c r="Y21" i="2" s="1"/>
  <c r="S21" i="2"/>
  <c r="N21" i="2"/>
  <c r="P21" i="2" s="1"/>
  <c r="Q21" i="2" s="1"/>
  <c r="R21" i="2" s="1"/>
  <c r="G21" i="2"/>
  <c r="I21" i="2" s="1"/>
  <c r="C21" i="2"/>
  <c r="D21" i="2" s="1"/>
  <c r="AW20" i="2"/>
  <c r="AX20" i="2" s="1"/>
  <c r="AY20" i="2" s="1"/>
  <c r="AZ20" i="2" s="1"/>
  <c r="BA20" i="2" s="1"/>
  <c r="AR20" i="2"/>
  <c r="AO20" i="2"/>
  <c r="AM20" i="2"/>
  <c r="AN20" i="2" s="1"/>
  <c r="AI20" i="2"/>
  <c r="AH20" i="2"/>
  <c r="AC20" i="2"/>
  <c r="AD20" i="2" s="1"/>
  <c r="X20" i="2"/>
  <c r="Y20" i="2" s="1"/>
  <c r="Z20" i="2" s="1"/>
  <c r="AA20" i="2" s="1"/>
  <c r="AB20" i="2" s="1"/>
  <c r="S20" i="2"/>
  <c r="U20" i="2" s="1"/>
  <c r="V20" i="2" s="1"/>
  <c r="W20" i="2" s="1"/>
  <c r="N20" i="2"/>
  <c r="G20" i="2"/>
  <c r="I20" i="2" s="1"/>
  <c r="D20" i="2"/>
  <c r="E20" i="2" s="1"/>
  <c r="C20" i="2"/>
  <c r="J20" i="2" s="1"/>
  <c r="AW19" i="2"/>
  <c r="AX19" i="2" s="1"/>
  <c r="AR19" i="2"/>
  <c r="AS19" i="2" s="1"/>
  <c r="AM19" i="2"/>
  <c r="AH19" i="2"/>
  <c r="AI19" i="2" s="1"/>
  <c r="AJ19" i="2" s="1"/>
  <c r="AC19" i="2"/>
  <c r="AD19" i="2" s="1"/>
  <c r="AE19" i="2" s="1"/>
  <c r="X19" i="2"/>
  <c r="S19" i="2"/>
  <c r="N19" i="2"/>
  <c r="G19" i="2"/>
  <c r="I19" i="2" s="1"/>
  <c r="C19" i="2"/>
  <c r="J19" i="2" s="1"/>
  <c r="AW18" i="2"/>
  <c r="AX18" i="2" s="1"/>
  <c r="AS18" i="2"/>
  <c r="AT18" i="2" s="1"/>
  <c r="AR18" i="2"/>
  <c r="AM18" i="2"/>
  <c r="AN18" i="2" s="1"/>
  <c r="AH18" i="2"/>
  <c r="AI18" i="2" s="1"/>
  <c r="AD18" i="2"/>
  <c r="AC18" i="2"/>
  <c r="Z18" i="2"/>
  <c r="X18" i="2"/>
  <c r="Y18" i="2" s="1"/>
  <c r="S18" i="2"/>
  <c r="N18" i="2"/>
  <c r="G18" i="2"/>
  <c r="I18" i="2" s="1"/>
  <c r="C18" i="2"/>
  <c r="AW17" i="2"/>
  <c r="AS17" i="2"/>
  <c r="AR17" i="2"/>
  <c r="AM17" i="2"/>
  <c r="AN17" i="2" s="1"/>
  <c r="AO17" i="2" s="1"/>
  <c r="AH17" i="2"/>
  <c r="AE17" i="2"/>
  <c r="AF17" i="2" s="1"/>
  <c r="AG17" i="2" s="1"/>
  <c r="AC17" i="2"/>
  <c r="AD17" i="2" s="1"/>
  <c r="X17" i="2"/>
  <c r="Y17" i="2" s="1"/>
  <c r="U17" i="2"/>
  <c r="S17" i="2"/>
  <c r="N17" i="2"/>
  <c r="G17" i="2"/>
  <c r="I17" i="2" s="1"/>
  <c r="C17" i="2"/>
  <c r="J17" i="2" s="1"/>
  <c r="B17" i="2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AW16" i="2"/>
  <c r="AX16" i="2" s="1"/>
  <c r="AR16" i="2"/>
  <c r="AS16" i="2" s="1"/>
  <c r="AT16" i="2" s="1"/>
  <c r="AU16" i="2" s="1"/>
  <c r="AV16" i="2" s="1"/>
  <c r="AM16" i="2"/>
  <c r="AH16" i="2"/>
  <c r="AC16" i="2"/>
  <c r="AD16" i="2" s="1"/>
  <c r="X16" i="2"/>
  <c r="Y16" i="2" s="1"/>
  <c r="Z16" i="2" s="1"/>
  <c r="AA16" i="2" s="1"/>
  <c r="AB16" i="2" s="1"/>
  <c r="S16" i="2"/>
  <c r="N16" i="2"/>
  <c r="G16" i="2"/>
  <c r="I16" i="2" s="1"/>
  <c r="C16" i="2"/>
  <c r="AW15" i="2"/>
  <c r="AR15" i="2"/>
  <c r="AS15" i="2" s="1"/>
  <c r="AM15" i="2"/>
  <c r="AH15" i="2"/>
  <c r="AD15" i="2"/>
  <c r="AE15" i="2" s="1"/>
  <c r="AF15" i="2" s="1"/>
  <c r="AG15" i="2" s="1"/>
  <c r="AC15" i="2"/>
  <c r="X15" i="2"/>
  <c r="Y15" i="2" s="1"/>
  <c r="S15" i="2"/>
  <c r="P15" i="2"/>
  <c r="Q15" i="2" s="1"/>
  <c r="R15" i="2" s="1"/>
  <c r="N15" i="2"/>
  <c r="G15" i="2"/>
  <c r="I15" i="2" s="1"/>
  <c r="C15" i="2"/>
  <c r="D15" i="2" s="1"/>
  <c r="K15" i="2" s="1"/>
  <c r="AX14" i="2"/>
  <c r="AW14" i="2"/>
  <c r="AR14" i="2"/>
  <c r="AM14" i="2"/>
  <c r="AN14" i="2" s="1"/>
  <c r="AH14" i="2"/>
  <c r="AI14" i="2" s="1"/>
  <c r="AC14" i="2"/>
  <c r="AD14" i="2" s="1"/>
  <c r="X14" i="2"/>
  <c r="Y14" i="2" s="1"/>
  <c r="Z14" i="2" s="1"/>
  <c r="U14" i="2"/>
  <c r="S14" i="2"/>
  <c r="N14" i="2"/>
  <c r="G14" i="2"/>
  <c r="I14" i="2" s="1"/>
  <c r="C14" i="2"/>
  <c r="D14" i="2" s="1"/>
  <c r="AW13" i="2"/>
  <c r="AT13" i="2"/>
  <c r="AR13" i="2"/>
  <c r="AS13" i="2" s="1"/>
  <c r="AM13" i="2"/>
  <c r="AN13" i="2" s="1"/>
  <c r="AI13" i="2"/>
  <c r="AJ13" i="2" s="1"/>
  <c r="AH13" i="2"/>
  <c r="AC13" i="2"/>
  <c r="X13" i="2"/>
  <c r="Y13" i="2" s="1"/>
  <c r="Z13" i="2" s="1"/>
  <c r="AA13" i="2" s="1"/>
  <c r="AB13" i="2" s="1"/>
  <c r="S13" i="2"/>
  <c r="N13" i="2"/>
  <c r="G13" i="2"/>
  <c r="I13" i="2" s="1"/>
  <c r="C13" i="2"/>
  <c r="AW12" i="2"/>
  <c r="AR12" i="2"/>
  <c r="AM12" i="2"/>
  <c r="AN12" i="2" s="1"/>
  <c r="AO12" i="2" s="1"/>
  <c r="AH12" i="2"/>
  <c r="AI12" i="2" s="1"/>
  <c r="AJ12" i="2" s="1"/>
  <c r="AC12" i="2"/>
  <c r="AD12" i="2" s="1"/>
  <c r="X12" i="2"/>
  <c r="Y12" i="2" s="1"/>
  <c r="S12" i="2"/>
  <c r="N12" i="2"/>
  <c r="G12" i="2"/>
  <c r="I12" i="2" s="1"/>
  <c r="C12" i="2"/>
  <c r="AX11" i="2"/>
  <c r="AW11" i="2"/>
  <c r="AR11" i="2"/>
  <c r="AS11" i="2" s="1"/>
  <c r="AM11" i="2"/>
  <c r="AN11" i="2" s="1"/>
  <c r="AO11" i="2" s="1"/>
  <c r="AI11" i="2"/>
  <c r="AH11" i="2"/>
  <c r="AC11" i="2"/>
  <c r="X11" i="2"/>
  <c r="S11" i="2"/>
  <c r="N11" i="2"/>
  <c r="G11" i="2"/>
  <c r="I11" i="2" s="1"/>
  <c r="C11" i="2"/>
  <c r="J11" i="2" s="1"/>
  <c r="AW10" i="2"/>
  <c r="AX10" i="2" s="1"/>
  <c r="AY10" i="2" s="1"/>
  <c r="AR10" i="2"/>
  <c r="AS10" i="2" s="1"/>
  <c r="AM10" i="2"/>
  <c r="AH10" i="2"/>
  <c r="AI10" i="2" s="1"/>
  <c r="AC10" i="2"/>
  <c r="AD10" i="2" s="1"/>
  <c r="X10" i="2"/>
  <c r="S10" i="2"/>
  <c r="N10" i="2"/>
  <c r="P10" i="2" s="1"/>
  <c r="G10" i="2"/>
  <c r="I10" i="2" s="1"/>
  <c r="C10" i="2"/>
  <c r="D10" i="2" s="1"/>
  <c r="K10" i="2" s="1"/>
  <c r="AW9" i="2"/>
  <c r="AX9" i="2" s="1"/>
  <c r="AY9" i="2" s="1"/>
  <c r="AS9" i="2"/>
  <c r="AR9" i="2"/>
  <c r="AM9" i="2"/>
  <c r="AN9" i="2" s="1"/>
  <c r="AH9" i="2"/>
  <c r="AC9" i="2"/>
  <c r="X9" i="2"/>
  <c r="Y9" i="2" s="1"/>
  <c r="Z9" i="2" s="1"/>
  <c r="S9" i="2"/>
  <c r="N9" i="2"/>
  <c r="G9" i="2"/>
  <c r="I9" i="2" s="1"/>
  <c r="E9" i="2"/>
  <c r="C9" i="2"/>
  <c r="D9" i="2" s="1"/>
  <c r="AW8" i="2"/>
  <c r="AR8" i="2"/>
  <c r="AS8" i="2" s="1"/>
  <c r="AT8" i="2" s="1"/>
  <c r="AM8" i="2"/>
  <c r="AH8" i="2"/>
  <c r="AI8" i="2" s="1"/>
  <c r="AJ8" i="2" s="1"/>
  <c r="AC8" i="2"/>
  <c r="AD8" i="2" s="1"/>
  <c r="AE8" i="2" s="1"/>
  <c r="X8" i="2"/>
  <c r="Y8" i="2" s="1"/>
  <c r="S8" i="2"/>
  <c r="N8" i="2"/>
  <c r="G8" i="2"/>
  <c r="I8" i="2" s="1"/>
  <c r="C8" i="2"/>
  <c r="AW7" i="2"/>
  <c r="AX7" i="2" s="1"/>
  <c r="AY7" i="2" s="1"/>
  <c r="AR7" i="2"/>
  <c r="AS7" i="2" s="1"/>
  <c r="AT7" i="2" s="1"/>
  <c r="AU7" i="2" s="1"/>
  <c r="AV7" i="2" s="1"/>
  <c r="AM7" i="2"/>
  <c r="AH7" i="2"/>
  <c r="AC7" i="2"/>
  <c r="X7" i="2"/>
  <c r="S7" i="2"/>
  <c r="N7" i="2"/>
  <c r="P7" i="2" s="1"/>
  <c r="G7" i="2"/>
  <c r="I7" i="2" s="1"/>
  <c r="C7" i="2"/>
  <c r="J7" i="2" s="1"/>
  <c r="AW6" i="2"/>
  <c r="AX6" i="2" s="1"/>
  <c r="AY6" i="2" s="1"/>
  <c r="AZ6" i="2" s="1"/>
  <c r="BA6" i="2" s="1"/>
  <c r="AR6" i="2"/>
  <c r="AM6" i="2"/>
  <c r="AN6" i="2" s="1"/>
  <c r="AO6" i="2" s="1"/>
  <c r="AI6" i="2"/>
  <c r="AH6" i="2"/>
  <c r="AC6" i="2"/>
  <c r="AD6" i="2" s="1"/>
  <c r="X6" i="2"/>
  <c r="S6" i="2"/>
  <c r="P6" i="2"/>
  <c r="Q6" i="2" s="1"/>
  <c r="R6" i="2" s="1"/>
  <c r="N6" i="2"/>
  <c r="G6" i="2"/>
  <c r="I6" i="2" s="1"/>
  <c r="C6" i="2"/>
  <c r="AX5" i="2"/>
  <c r="AW5" i="2"/>
  <c r="AR5" i="2"/>
  <c r="AS5" i="2" s="1"/>
  <c r="AM5" i="2"/>
  <c r="AN5" i="2" s="1"/>
  <c r="AH5" i="2"/>
  <c r="AI5" i="2" s="1"/>
  <c r="AC5" i="2"/>
  <c r="X5" i="2"/>
  <c r="Y5" i="2" s="1"/>
  <c r="Z5" i="2" s="1"/>
  <c r="S5" i="2"/>
  <c r="U5" i="2" s="1"/>
  <c r="N5" i="2"/>
  <c r="G5" i="2"/>
  <c r="I5" i="2" s="1"/>
  <c r="C5" i="2"/>
  <c r="AW4" i="2"/>
  <c r="AX4" i="2" s="1"/>
  <c r="AR4" i="2"/>
  <c r="AM4" i="2"/>
  <c r="AN4" i="2" s="1"/>
  <c r="AO4" i="2" s="1"/>
  <c r="AH4" i="2"/>
  <c r="AI4" i="2" s="1"/>
  <c r="AJ4" i="2" s="1"/>
  <c r="AC4" i="2"/>
  <c r="X4" i="2"/>
  <c r="S4" i="2"/>
  <c r="N4" i="2"/>
  <c r="G4" i="2"/>
  <c r="I4" i="2" s="1"/>
  <c r="C4" i="2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AW3" i="2"/>
  <c r="AX3" i="2" s="1"/>
  <c r="AR3" i="2"/>
  <c r="AM3" i="2"/>
  <c r="AN3" i="2" s="1"/>
  <c r="AH3" i="2"/>
  <c r="AI3" i="2" s="1"/>
  <c r="AC3" i="2"/>
  <c r="AD3" i="2" s="1"/>
  <c r="X3" i="2"/>
  <c r="S3" i="2"/>
  <c r="N3" i="2"/>
  <c r="G3" i="2"/>
  <c r="I3" i="2" s="1"/>
  <c r="C3" i="2"/>
  <c r="AZ3" i="3" l="1"/>
  <c r="BA3" i="3" s="1"/>
  <c r="AO30" i="3"/>
  <c r="AX16" i="5"/>
  <c r="AY16" i="5" s="1"/>
  <c r="AZ16" i="5" s="1"/>
  <c r="BA16" i="5" s="1"/>
  <c r="AA13" i="3"/>
  <c r="AB13" i="3" s="1"/>
  <c r="J14" i="3"/>
  <c r="D14" i="3"/>
  <c r="K14" i="3" s="1"/>
  <c r="J32" i="3"/>
  <c r="D32" i="3"/>
  <c r="K32" i="3" s="1"/>
  <c r="AI36" i="3"/>
  <c r="AJ36" i="3" s="1"/>
  <c r="AK36" i="3" s="1"/>
  <c r="AL36" i="3" s="1"/>
  <c r="AS28" i="4"/>
  <c r="AT28" i="4" s="1"/>
  <c r="AU28" i="4" s="1"/>
  <c r="AV28" i="4" s="1"/>
  <c r="AX14" i="5"/>
  <c r="AY14" i="5"/>
  <c r="AZ14" i="5" s="1"/>
  <c r="BA14" i="5" s="1"/>
  <c r="AD10" i="5"/>
  <c r="AE10" i="5" s="1"/>
  <c r="AF10" i="5" s="1"/>
  <c r="AG10" i="5" s="1"/>
  <c r="J5" i="2"/>
  <c r="D5" i="2"/>
  <c r="K5" i="2" s="1"/>
  <c r="AN32" i="2"/>
  <c r="AO32" i="2" s="1"/>
  <c r="AP32" i="2" s="1"/>
  <c r="AQ32" i="2" s="1"/>
  <c r="AX38" i="2"/>
  <c r="AY38" i="2"/>
  <c r="J9" i="3"/>
  <c r="D9" i="3"/>
  <c r="K9" i="3" s="1"/>
  <c r="AN22" i="3"/>
  <c r="AO22" i="3" s="1"/>
  <c r="D11" i="4"/>
  <c r="K11" i="4" s="1"/>
  <c r="J11" i="4"/>
  <c r="E11" i="4"/>
  <c r="L11" i="4" s="1"/>
  <c r="M11" i="4" s="1"/>
  <c r="AX24" i="4"/>
  <c r="AY24" i="4"/>
  <c r="AZ24" i="4" s="1"/>
  <c r="BA24" i="4" s="1"/>
  <c r="AJ26" i="3"/>
  <c r="AK26" i="3" s="1"/>
  <c r="AL26" i="3" s="1"/>
  <c r="O40" i="3"/>
  <c r="P40" i="3"/>
  <c r="Q40" i="3" s="1"/>
  <c r="R40" i="3" s="1"/>
  <c r="J4" i="5"/>
  <c r="D4" i="5"/>
  <c r="K4" i="5" s="1"/>
  <c r="P25" i="3"/>
  <c r="Q25" i="3" s="1"/>
  <c r="R25" i="3" s="1"/>
  <c r="J30" i="3"/>
  <c r="D30" i="3"/>
  <c r="K30" i="3" s="1"/>
  <c r="AD39" i="4"/>
  <c r="AE39" i="4" s="1"/>
  <c r="AF39" i="4" s="1"/>
  <c r="AG39" i="4" s="1"/>
  <c r="AY6" i="5"/>
  <c r="AZ6" i="5" s="1"/>
  <c r="BA6" i="5" s="1"/>
  <c r="AX6" i="5"/>
  <c r="AI11" i="5"/>
  <c r="AJ11" i="5"/>
  <c r="AK11" i="5" s="1"/>
  <c r="AL11" i="5" s="1"/>
  <c r="J13" i="3"/>
  <c r="D13" i="3"/>
  <c r="AS20" i="2"/>
  <c r="AT20" i="2"/>
  <c r="AU20" i="2" s="1"/>
  <c r="AV20" i="2" s="1"/>
  <c r="D27" i="2"/>
  <c r="J27" i="2"/>
  <c r="J12" i="3"/>
  <c r="D12" i="3"/>
  <c r="K12" i="3" s="1"/>
  <c r="AX27" i="3"/>
  <c r="AY27" i="3" s="1"/>
  <c r="AZ27" i="3" s="1"/>
  <c r="BA27" i="3" s="1"/>
  <c r="AT3" i="4"/>
  <c r="AU3" i="4" s="1"/>
  <c r="AV3" i="4" s="1"/>
  <c r="D13" i="2"/>
  <c r="J13" i="2"/>
  <c r="V11" i="3"/>
  <c r="W11" i="3" s="1"/>
  <c r="AN21" i="3"/>
  <c r="AO21" i="3" s="1"/>
  <c r="AP21" i="3" s="1"/>
  <c r="AQ21" i="3" s="1"/>
  <c r="P17" i="4"/>
  <c r="O17" i="4"/>
  <c r="AJ21" i="2"/>
  <c r="AK21" i="2" s="1"/>
  <c r="AL21" i="2" s="1"/>
  <c r="AO7" i="3"/>
  <c r="AP7" i="3" s="1"/>
  <c r="AQ7" i="3" s="1"/>
  <c r="E8" i="3"/>
  <c r="L8" i="3" s="1"/>
  <c r="M8" i="3" s="1"/>
  <c r="AO14" i="3"/>
  <c r="AP14" i="3" s="1"/>
  <c r="AQ14" i="3" s="1"/>
  <c r="I21" i="3"/>
  <c r="AU21" i="3" s="1"/>
  <c r="AV21" i="3" s="1"/>
  <c r="U24" i="3"/>
  <c r="V24" i="3" s="1"/>
  <c r="W24" i="3" s="1"/>
  <c r="K34" i="3"/>
  <c r="AI34" i="3"/>
  <c r="AJ34" i="3"/>
  <c r="AK34" i="3" s="1"/>
  <c r="AL34" i="3" s="1"/>
  <c r="AZ4" i="4"/>
  <c r="BA4" i="4" s="1"/>
  <c r="AX11" i="4"/>
  <c r="AY11" i="4" s="1"/>
  <c r="AZ11" i="4" s="1"/>
  <c r="BA11" i="4" s="1"/>
  <c r="AY26" i="4"/>
  <c r="AZ26" i="4" s="1"/>
  <c r="BA26" i="4" s="1"/>
  <c r="J31" i="4"/>
  <c r="E31" i="4"/>
  <c r="L31" i="4" s="1"/>
  <c r="M31" i="4" s="1"/>
  <c r="AS31" i="4"/>
  <c r="AT31" i="4"/>
  <c r="AU31" i="4" s="1"/>
  <c r="AV31" i="4" s="1"/>
  <c r="J6" i="5"/>
  <c r="D6" i="5"/>
  <c r="K6" i="5" s="1"/>
  <c r="E18" i="5"/>
  <c r="AK18" i="5"/>
  <c r="AL18" i="5" s="1"/>
  <c r="AD21" i="5"/>
  <c r="AE21" i="5" s="1"/>
  <c r="AF21" i="5" s="1"/>
  <c r="AG21" i="5" s="1"/>
  <c r="K24" i="5"/>
  <c r="U15" i="2"/>
  <c r="V15" i="2" s="1"/>
  <c r="W15" i="2" s="1"/>
  <c r="AI21" i="2"/>
  <c r="D25" i="2"/>
  <c r="E25" i="2" s="1"/>
  <c r="AN11" i="5"/>
  <c r="AO11" i="5" s="1"/>
  <c r="AP11" i="5" s="1"/>
  <c r="AQ11" i="5" s="1"/>
  <c r="O40" i="5"/>
  <c r="P40" i="5"/>
  <c r="Q40" i="5" s="1"/>
  <c r="R40" i="5" s="1"/>
  <c r="Q7" i="2"/>
  <c r="R7" i="2" s="1"/>
  <c r="AA9" i="2"/>
  <c r="AB9" i="2" s="1"/>
  <c r="E10" i="2"/>
  <c r="L10" i="2" s="1"/>
  <c r="M10" i="2" s="1"/>
  <c r="U18" i="2"/>
  <c r="V18" i="2" s="1"/>
  <c r="W18" i="2" s="1"/>
  <c r="AU34" i="2"/>
  <c r="AV34" i="2" s="1"/>
  <c r="V37" i="2"/>
  <c r="W37" i="2" s="1"/>
  <c r="D39" i="2"/>
  <c r="V3" i="3"/>
  <c r="W3" i="3" s="1"/>
  <c r="AP5" i="3"/>
  <c r="AQ5" i="3" s="1"/>
  <c r="Q10" i="3"/>
  <c r="R10" i="3" s="1"/>
  <c r="AT14" i="3"/>
  <c r="AU14" i="3" s="1"/>
  <c r="AV14" i="3" s="1"/>
  <c r="AS15" i="3"/>
  <c r="AT15" i="3" s="1"/>
  <c r="AU15" i="3" s="1"/>
  <c r="AV15" i="3" s="1"/>
  <c r="AX16" i="3"/>
  <c r="AY16" i="3" s="1"/>
  <c r="AZ16" i="3" s="1"/>
  <c r="BA16" i="3" s="1"/>
  <c r="AU19" i="3"/>
  <c r="AV19" i="3" s="1"/>
  <c r="AT20" i="3"/>
  <c r="AU20" i="3" s="1"/>
  <c r="AV20" i="3" s="1"/>
  <c r="AT22" i="3"/>
  <c r="AA23" i="3"/>
  <c r="AB23" i="3" s="1"/>
  <c r="AA24" i="3"/>
  <c r="AB24" i="3" s="1"/>
  <c r="O25" i="3"/>
  <c r="AS26" i="3"/>
  <c r="AT26" i="3" s="1"/>
  <c r="AU26" i="3" s="1"/>
  <c r="AV26" i="3" s="1"/>
  <c r="E28" i="3"/>
  <c r="AU29" i="3"/>
  <c r="AV29" i="3" s="1"/>
  <c r="I29" i="3"/>
  <c r="AP29" i="3" s="1"/>
  <c r="AQ29" i="3" s="1"/>
  <c r="AN30" i="3"/>
  <c r="O33" i="3"/>
  <c r="P33" i="3" s="1"/>
  <c r="Q33" i="3" s="1"/>
  <c r="R33" i="3" s="1"/>
  <c r="AS3" i="4"/>
  <c r="I5" i="4"/>
  <c r="AF5" i="4" s="1"/>
  <c r="AG5" i="4" s="1"/>
  <c r="U6" i="4"/>
  <c r="V6" i="4" s="1"/>
  <c r="W6" i="4" s="1"/>
  <c r="Z21" i="4"/>
  <c r="AT25" i="4"/>
  <c r="AU25" i="4" s="1"/>
  <c r="AV25" i="4" s="1"/>
  <c r="AZ8" i="5"/>
  <c r="BA8" i="5" s="1"/>
  <c r="AY13" i="5"/>
  <c r="AK17" i="5"/>
  <c r="AL17" i="5" s="1"/>
  <c r="I17" i="5"/>
  <c r="AP17" i="5" s="1"/>
  <c r="AQ17" i="5" s="1"/>
  <c r="J23" i="5"/>
  <c r="D23" i="5"/>
  <c r="AD29" i="5"/>
  <c r="AE29" i="5" s="1"/>
  <c r="AF29" i="5" s="1"/>
  <c r="AG29" i="5" s="1"/>
  <c r="U31" i="5"/>
  <c r="V31" i="5" s="1"/>
  <c r="W31" i="5" s="1"/>
  <c r="AX27" i="5"/>
  <c r="AY27" i="5" s="1"/>
  <c r="AZ27" i="5" s="1"/>
  <c r="BA27" i="5" s="1"/>
  <c r="AZ9" i="2"/>
  <c r="BA9" i="2" s="1"/>
  <c r="AY35" i="2"/>
  <c r="AZ35" i="2" s="1"/>
  <c r="BA35" i="2" s="1"/>
  <c r="V13" i="3"/>
  <c r="W13" i="3" s="1"/>
  <c r="I13" i="3"/>
  <c r="J29" i="4"/>
  <c r="D29" i="4"/>
  <c r="K29" i="4" s="1"/>
  <c r="Z8" i="5"/>
  <c r="AA8" i="5" s="1"/>
  <c r="AB8" i="5" s="1"/>
  <c r="AK13" i="2"/>
  <c r="AL13" i="2" s="1"/>
  <c r="L20" i="2"/>
  <c r="M20" i="2" s="1"/>
  <c r="Q23" i="2"/>
  <c r="R23" i="2" s="1"/>
  <c r="Q34" i="2"/>
  <c r="R34" i="2" s="1"/>
  <c r="AA3" i="3"/>
  <c r="AB3" i="3" s="1"/>
  <c r="J8" i="3"/>
  <c r="AP12" i="3"/>
  <c r="AQ12" i="3" s="1"/>
  <c r="V16" i="3"/>
  <c r="W16" i="3" s="1"/>
  <c r="U19" i="3"/>
  <c r="V19" i="3" s="1"/>
  <c r="W19" i="3" s="1"/>
  <c r="AY20" i="3"/>
  <c r="AZ20" i="3" s="1"/>
  <c r="BA20" i="3" s="1"/>
  <c r="AA27" i="3"/>
  <c r="AB27" i="3" s="1"/>
  <c r="AI38" i="3"/>
  <c r="AJ38" i="3"/>
  <c r="K41" i="3"/>
  <c r="Q3" i="4"/>
  <c r="R3" i="4" s="1"/>
  <c r="K33" i="4"/>
  <c r="AY12" i="5"/>
  <c r="AZ12" i="5" s="1"/>
  <c r="BA12" i="5" s="1"/>
  <c r="J20" i="5"/>
  <c r="D20" i="5"/>
  <c r="E23" i="5"/>
  <c r="V24" i="5"/>
  <c r="W24" i="5" s="1"/>
  <c r="AD33" i="5"/>
  <c r="AE33" i="5" s="1"/>
  <c r="AF33" i="5" s="1"/>
  <c r="AG33" i="5" s="1"/>
  <c r="AO18" i="2"/>
  <c r="AP18" i="2" s="1"/>
  <c r="AQ18" i="2" s="1"/>
  <c r="AA40" i="2"/>
  <c r="AB40" i="2" s="1"/>
  <c r="V10" i="3"/>
  <c r="W10" i="3" s="1"/>
  <c r="AZ11" i="3"/>
  <c r="BA11" i="3" s="1"/>
  <c r="I11" i="3"/>
  <c r="Q12" i="3"/>
  <c r="R12" i="3" s="1"/>
  <c r="Q13" i="3"/>
  <c r="R13" i="3" s="1"/>
  <c r="AP13" i="3"/>
  <c r="AQ13" i="3" s="1"/>
  <c r="Q14" i="3"/>
  <c r="R14" i="3" s="1"/>
  <c r="V15" i="3"/>
  <c r="W15" i="3" s="1"/>
  <c r="AA16" i="3"/>
  <c r="AB16" i="3" s="1"/>
  <c r="V20" i="3"/>
  <c r="W20" i="3" s="1"/>
  <c r="J28" i="3"/>
  <c r="AF37" i="3"/>
  <c r="AG37" i="3" s="1"/>
  <c r="AP41" i="3"/>
  <c r="AQ41" i="3" s="1"/>
  <c r="T3" i="4"/>
  <c r="U3" i="4"/>
  <c r="V3" i="4" s="1"/>
  <c r="W3" i="4" s="1"/>
  <c r="AZ5" i="4"/>
  <c r="BA5" i="4" s="1"/>
  <c r="AD6" i="4"/>
  <c r="AE6" i="4" s="1"/>
  <c r="AF6" i="4" s="1"/>
  <c r="AG6" i="4" s="1"/>
  <c r="AA11" i="4"/>
  <c r="AB11" i="4" s="1"/>
  <c r="D15" i="4"/>
  <c r="K15" i="4" s="1"/>
  <c r="J15" i="4"/>
  <c r="E15" i="4"/>
  <c r="L15" i="4" s="1"/>
  <c r="M15" i="4" s="1"/>
  <c r="AA16" i="4"/>
  <c r="AB16" i="4" s="1"/>
  <c r="I18" i="4"/>
  <c r="AU18" i="4"/>
  <c r="AV18" i="4" s="1"/>
  <c r="T4" i="5"/>
  <c r="U4" i="5" s="1"/>
  <c r="V4" i="5" s="1"/>
  <c r="W4" i="5" s="1"/>
  <c r="I9" i="5"/>
  <c r="AP9" i="5" s="1"/>
  <c r="AQ9" i="5" s="1"/>
  <c r="T10" i="5"/>
  <c r="U10" i="5" s="1"/>
  <c r="V10" i="5" s="1"/>
  <c r="W10" i="5" s="1"/>
  <c r="U11" i="5"/>
  <c r="E12" i="5"/>
  <c r="L12" i="5" s="1"/>
  <c r="M12" i="5" s="1"/>
  <c r="K12" i="5"/>
  <c r="AO15" i="5"/>
  <c r="AE16" i="5"/>
  <c r="AF16" i="5" s="1"/>
  <c r="AG16" i="5" s="1"/>
  <c r="AP37" i="5"/>
  <c r="AQ37" i="5" s="1"/>
  <c r="Z20" i="5"/>
  <c r="AA20" i="5" s="1"/>
  <c r="AB20" i="5" s="1"/>
  <c r="AA18" i="4"/>
  <c r="AB18" i="4" s="1"/>
  <c r="J25" i="4"/>
  <c r="D25" i="4"/>
  <c r="K25" i="4" s="1"/>
  <c r="V28" i="2"/>
  <c r="W28" i="2" s="1"/>
  <c r="AA5" i="2"/>
  <c r="AB5" i="2" s="1"/>
  <c r="AP6" i="2"/>
  <c r="AQ6" i="2" s="1"/>
  <c r="AA14" i="2"/>
  <c r="AB14" i="2" s="1"/>
  <c r="AP22" i="2"/>
  <c r="AQ22" i="2" s="1"/>
  <c r="AK29" i="2"/>
  <c r="AL29" i="2" s="1"/>
  <c r="V31" i="2"/>
  <c r="W31" i="2" s="1"/>
  <c r="AE32" i="2"/>
  <c r="AF32" i="2" s="1"/>
  <c r="AG32" i="2" s="1"/>
  <c r="D35" i="2"/>
  <c r="V36" i="2"/>
  <c r="W36" i="2" s="1"/>
  <c r="Q39" i="2"/>
  <c r="R39" i="2" s="1"/>
  <c r="Q41" i="2"/>
  <c r="R41" i="2" s="1"/>
  <c r="AZ41" i="2"/>
  <c r="BA41" i="2" s="1"/>
  <c r="AO3" i="3"/>
  <c r="AP3" i="3" s="1"/>
  <c r="AQ3" i="3" s="1"/>
  <c r="D4" i="3"/>
  <c r="U5" i="3"/>
  <c r="V5" i="3" s="1"/>
  <c r="W5" i="3" s="1"/>
  <c r="T7" i="3"/>
  <c r="U7" i="3" s="1"/>
  <c r="V7" i="3" s="1"/>
  <c r="W7" i="3" s="1"/>
  <c r="U9" i="3"/>
  <c r="V9" i="3" s="1"/>
  <c r="W9" i="3" s="1"/>
  <c r="AF10" i="3"/>
  <c r="AG10" i="3" s="1"/>
  <c r="U13" i="3"/>
  <c r="AF16" i="3"/>
  <c r="AG16" i="3" s="1"/>
  <c r="AI18" i="3"/>
  <c r="AJ18" i="3" s="1"/>
  <c r="AK18" i="3" s="1"/>
  <c r="AL18" i="3" s="1"/>
  <c r="AA19" i="3"/>
  <c r="AB19" i="3" s="1"/>
  <c r="AF20" i="3"/>
  <c r="AG20" i="3" s="1"/>
  <c r="AA21" i="3"/>
  <c r="AB21" i="3" s="1"/>
  <c r="E22" i="3"/>
  <c r="AJ23" i="3"/>
  <c r="AK23" i="3" s="1"/>
  <c r="AL23" i="3" s="1"/>
  <c r="AJ24" i="3"/>
  <c r="U25" i="3"/>
  <c r="V25" i="3" s="1"/>
  <c r="W25" i="3" s="1"/>
  <c r="AI26" i="3"/>
  <c r="AY26" i="3"/>
  <c r="AZ26" i="3" s="1"/>
  <c r="BA26" i="3" s="1"/>
  <c r="AZ29" i="3"/>
  <c r="BA29" i="3" s="1"/>
  <c r="AT30" i="3"/>
  <c r="AU30" i="3" s="1"/>
  <c r="AV30" i="3" s="1"/>
  <c r="D33" i="3"/>
  <c r="K33" i="3" s="1"/>
  <c r="AX33" i="3"/>
  <c r="AY33" i="3" s="1"/>
  <c r="AZ33" i="3" s="1"/>
  <c r="BA33" i="3" s="1"/>
  <c r="T34" i="3"/>
  <c r="U34" i="3" s="1"/>
  <c r="V34" i="3" s="1"/>
  <c r="W34" i="3" s="1"/>
  <c r="AT34" i="3"/>
  <c r="AU34" i="3" s="1"/>
  <c r="AV34" i="3" s="1"/>
  <c r="AK35" i="3"/>
  <c r="AL35" i="3" s="1"/>
  <c r="AN40" i="3"/>
  <c r="AO40" i="3" s="1"/>
  <c r="AP40" i="3" s="1"/>
  <c r="AQ40" i="3" s="1"/>
  <c r="D13" i="4"/>
  <c r="E13" i="4" s="1"/>
  <c r="L13" i="4" s="1"/>
  <c r="M13" i="4" s="1"/>
  <c r="T14" i="4"/>
  <c r="U14" i="4" s="1"/>
  <c r="V14" i="4" s="1"/>
  <c r="W14" i="4" s="1"/>
  <c r="AT19" i="4"/>
  <c r="AU19" i="4" s="1"/>
  <c r="AV19" i="4" s="1"/>
  <c r="AS19" i="4"/>
  <c r="I23" i="4"/>
  <c r="AK23" i="4" s="1"/>
  <c r="AL23" i="4" s="1"/>
  <c r="T6" i="5"/>
  <c r="U6" i="5"/>
  <c r="V6" i="5" s="1"/>
  <c r="W6" i="5" s="1"/>
  <c r="Q9" i="5"/>
  <c r="R9" i="5" s="1"/>
  <c r="AX15" i="5"/>
  <c r="AY15" i="5"/>
  <c r="AZ15" i="5" s="1"/>
  <c r="BA15" i="5" s="1"/>
  <c r="AI16" i="5"/>
  <c r="AJ16" i="5" s="1"/>
  <c r="AK16" i="5" s="1"/>
  <c r="AL16" i="5" s="1"/>
  <c r="AO20" i="5"/>
  <c r="AP20" i="5" s="1"/>
  <c r="AQ20" i="5" s="1"/>
  <c r="K27" i="5"/>
  <c r="D33" i="5"/>
  <c r="K33" i="5" s="1"/>
  <c r="J37" i="5"/>
  <c r="AZ7" i="2"/>
  <c r="BA7" i="2" s="1"/>
  <c r="V4" i="4"/>
  <c r="W4" i="4" s="1"/>
  <c r="D7" i="4"/>
  <c r="K7" i="4" s="1"/>
  <c r="J7" i="4"/>
  <c r="AU22" i="4"/>
  <c r="AV22" i="4" s="1"/>
  <c r="V5" i="2"/>
  <c r="W5" i="2" s="1"/>
  <c r="J10" i="2"/>
  <c r="V14" i="2"/>
  <c r="W14" i="2" s="1"/>
  <c r="L9" i="2"/>
  <c r="M9" i="2" s="1"/>
  <c r="Q10" i="2"/>
  <c r="R10" i="2" s="1"/>
  <c r="AU13" i="2"/>
  <c r="AV13" i="2" s="1"/>
  <c r="K20" i="2"/>
  <c r="AP20" i="2"/>
  <c r="AQ20" i="2" s="1"/>
  <c r="AU22" i="2"/>
  <c r="AV22" i="2" s="1"/>
  <c r="AA34" i="2"/>
  <c r="AB34" i="2" s="1"/>
  <c r="K3" i="3"/>
  <c r="AZ12" i="3"/>
  <c r="BA12" i="3" s="1"/>
  <c r="K16" i="3"/>
  <c r="AF19" i="3"/>
  <c r="AG19" i="3" s="1"/>
  <c r="K20" i="3"/>
  <c r="AA32" i="3"/>
  <c r="AB32" i="3" s="1"/>
  <c r="E33" i="3"/>
  <c r="AP37" i="3"/>
  <c r="AQ37" i="3" s="1"/>
  <c r="K4" i="4"/>
  <c r="AP4" i="4"/>
  <c r="AQ4" i="4" s="1"/>
  <c r="AF11" i="4"/>
  <c r="AG11" i="4" s="1"/>
  <c r="D28" i="4"/>
  <c r="U38" i="4"/>
  <c r="V38" i="4" s="1"/>
  <c r="W38" i="4" s="1"/>
  <c r="P40" i="4"/>
  <c r="Q40" i="4" s="1"/>
  <c r="R40" i="4" s="1"/>
  <c r="AO7" i="5"/>
  <c r="AP7" i="5" s="1"/>
  <c r="AQ7" i="5" s="1"/>
  <c r="AN7" i="5"/>
  <c r="AO8" i="5"/>
  <c r="AP8" i="5" s="1"/>
  <c r="AQ8" i="5" s="1"/>
  <c r="U9" i="5"/>
  <c r="V9" i="5" s="1"/>
  <c r="W9" i="5" s="1"/>
  <c r="AY9" i="5"/>
  <c r="J12" i="5"/>
  <c r="AA24" i="5"/>
  <c r="AB24" i="5" s="1"/>
  <c r="AP27" i="5"/>
  <c r="AQ27" i="5" s="1"/>
  <c r="U30" i="5"/>
  <c r="Q37" i="5"/>
  <c r="R37" i="5" s="1"/>
  <c r="I3" i="4"/>
  <c r="AF3" i="4" s="1"/>
  <c r="AG3" i="4" s="1"/>
  <c r="AP3" i="4"/>
  <c r="AQ3" i="4" s="1"/>
  <c r="AK4" i="4"/>
  <c r="AL4" i="4" s="1"/>
  <c r="AU5" i="4"/>
  <c r="AV5" i="4" s="1"/>
  <c r="AP14" i="4"/>
  <c r="AQ14" i="4" s="1"/>
  <c r="K18" i="4"/>
  <c r="E33" i="4"/>
  <c r="AT34" i="4"/>
  <c r="AU34" i="4" s="1"/>
  <c r="AV34" i="4" s="1"/>
  <c r="J36" i="4"/>
  <c r="AU6" i="5"/>
  <c r="AV6" i="5" s="1"/>
  <c r="AZ13" i="5"/>
  <c r="BA13" i="5" s="1"/>
  <c r="I13" i="5"/>
  <c r="Q13" i="5" s="1"/>
  <c r="R13" i="5" s="1"/>
  <c r="AU29" i="5"/>
  <c r="AV29" i="5" s="1"/>
  <c r="AU33" i="5"/>
  <c r="AV33" i="5" s="1"/>
  <c r="AK38" i="5"/>
  <c r="AL38" i="5" s="1"/>
  <c r="AU16" i="4"/>
  <c r="AV16" i="4" s="1"/>
  <c r="P37" i="4"/>
  <c r="Q37" i="4" s="1"/>
  <c r="R37" i="4" s="1"/>
  <c r="AK40" i="4"/>
  <c r="AL40" i="4" s="1"/>
  <c r="AU12" i="5"/>
  <c r="AV12" i="5" s="1"/>
  <c r="I15" i="5"/>
  <c r="V15" i="5" s="1"/>
  <c r="W15" i="5" s="1"/>
  <c r="L18" i="5"/>
  <c r="M18" i="5" s="1"/>
  <c r="I18" i="5"/>
  <c r="AA18" i="5" s="1"/>
  <c r="AB18" i="5" s="1"/>
  <c r="AU25" i="5"/>
  <c r="AV25" i="5" s="1"/>
  <c r="AA35" i="3"/>
  <c r="AB35" i="3" s="1"/>
  <c r="AU37" i="3"/>
  <c r="AV37" i="3" s="1"/>
  <c r="I37" i="3"/>
  <c r="L37" i="3" s="1"/>
  <c r="M37" i="3" s="1"/>
  <c r="AU41" i="3"/>
  <c r="AV41" i="3" s="1"/>
  <c r="AP20" i="4"/>
  <c r="AQ20" i="4" s="1"/>
  <c r="AE21" i="4"/>
  <c r="E22" i="4"/>
  <c r="L22" i="4" s="1"/>
  <c r="M22" i="4" s="1"/>
  <c r="D24" i="4"/>
  <c r="K24" i="4" s="1"/>
  <c r="Z24" i="4"/>
  <c r="AA24" i="4" s="1"/>
  <c r="AB24" i="4" s="1"/>
  <c r="AD26" i="4"/>
  <c r="AE26" i="4" s="1"/>
  <c r="AF26" i="4" s="1"/>
  <c r="AG26" i="4" s="1"/>
  <c r="E32" i="4"/>
  <c r="L32" i="4" s="1"/>
  <c r="M32" i="4" s="1"/>
  <c r="O37" i="4"/>
  <c r="T38" i="4"/>
  <c r="O40" i="4"/>
  <c r="AN5" i="5"/>
  <c r="AO5" i="5" s="1"/>
  <c r="AP5" i="5" s="1"/>
  <c r="AQ5" i="5" s="1"/>
  <c r="AU8" i="5"/>
  <c r="AV8" i="5" s="1"/>
  <c r="AI9" i="5"/>
  <c r="AJ9" i="5" s="1"/>
  <c r="AK9" i="5" s="1"/>
  <c r="AL9" i="5" s="1"/>
  <c r="D10" i="5"/>
  <c r="I11" i="5"/>
  <c r="AZ11" i="5" s="1"/>
  <c r="BA11" i="5" s="1"/>
  <c r="AD12" i="5"/>
  <c r="AE12" i="5" s="1"/>
  <c r="AF12" i="5" s="1"/>
  <c r="AG12" i="5" s="1"/>
  <c r="T13" i="5"/>
  <c r="U13" i="5" s="1"/>
  <c r="V13" i="5" s="1"/>
  <c r="W13" i="5" s="1"/>
  <c r="AI13" i="5"/>
  <c r="AJ13" i="5" s="1"/>
  <c r="AK13" i="5" s="1"/>
  <c r="AL13" i="5" s="1"/>
  <c r="D14" i="5"/>
  <c r="E14" i="5" s="1"/>
  <c r="L14" i="5" s="1"/>
  <c r="M14" i="5" s="1"/>
  <c r="AO14" i="5"/>
  <c r="AP14" i="5" s="1"/>
  <c r="AQ14" i="5" s="1"/>
  <c r="AE15" i="5"/>
  <c r="AD16" i="5"/>
  <c r="Y22" i="5"/>
  <c r="Z22" i="5" s="1"/>
  <c r="AA22" i="5" s="1"/>
  <c r="AB22" i="5" s="1"/>
  <c r="V38" i="5"/>
  <c r="W38" i="5" s="1"/>
  <c r="U40" i="3"/>
  <c r="V40" i="3" s="1"/>
  <c r="W40" i="3" s="1"/>
  <c r="Y4" i="4"/>
  <c r="Z4" i="4" s="1"/>
  <c r="AA4" i="4" s="1"/>
  <c r="AB4" i="4" s="1"/>
  <c r="D5" i="4"/>
  <c r="K5" i="4" s="1"/>
  <c r="AY8" i="4"/>
  <c r="AK10" i="4"/>
  <c r="AL10" i="4" s="1"/>
  <c r="U18" i="4"/>
  <c r="V18" i="4" s="1"/>
  <c r="W18" i="4" s="1"/>
  <c r="V22" i="4"/>
  <c r="W22" i="4" s="1"/>
  <c r="I22" i="4"/>
  <c r="AA22" i="4" s="1"/>
  <c r="AB22" i="4" s="1"/>
  <c r="AK25" i="4"/>
  <c r="AL25" i="4" s="1"/>
  <c r="AU29" i="4"/>
  <c r="AV29" i="4" s="1"/>
  <c r="I29" i="4"/>
  <c r="AZ29" i="4" s="1"/>
  <c r="BA29" i="4" s="1"/>
  <c r="AD8" i="5"/>
  <c r="AE8" i="5" s="1"/>
  <c r="AF8" i="5" s="1"/>
  <c r="AG8" i="5" s="1"/>
  <c r="T9" i="5"/>
  <c r="AO10" i="5"/>
  <c r="AP10" i="5" s="1"/>
  <c r="AQ10" i="5" s="1"/>
  <c r="AE11" i="5"/>
  <c r="AX12" i="5"/>
  <c r="AU17" i="5"/>
  <c r="AV17" i="5" s="1"/>
  <c r="P19" i="5"/>
  <c r="Q19" i="5" s="1"/>
  <c r="R19" i="5" s="1"/>
  <c r="K21" i="5"/>
  <c r="I22" i="5"/>
  <c r="AF22" i="5" s="1"/>
  <c r="AG22" i="5" s="1"/>
  <c r="AY22" i="5"/>
  <c r="AZ22" i="5" s="1"/>
  <c r="BA22" i="5" s="1"/>
  <c r="AO24" i="5"/>
  <c r="AP24" i="5" s="1"/>
  <c r="AQ24" i="5" s="1"/>
  <c r="AU37" i="5"/>
  <c r="AV37" i="5" s="1"/>
  <c r="AP36" i="3"/>
  <c r="AQ36" i="3" s="1"/>
  <c r="AA40" i="3"/>
  <c r="AB40" i="3" s="1"/>
  <c r="AF41" i="3"/>
  <c r="AG41" i="3" s="1"/>
  <c r="AA3" i="4"/>
  <c r="AB3" i="4" s="1"/>
  <c r="AK6" i="4"/>
  <c r="AL6" i="4" s="1"/>
  <c r="AP10" i="4"/>
  <c r="AQ10" i="4" s="1"/>
  <c r="J22" i="4"/>
  <c r="AK26" i="4"/>
  <c r="AL26" i="4" s="1"/>
  <c r="AK28" i="4"/>
  <c r="AL28" i="4" s="1"/>
  <c r="J32" i="4"/>
  <c r="Z37" i="4"/>
  <c r="AA37" i="4" s="1"/>
  <c r="AB37" i="4" s="1"/>
  <c r="AE41" i="4"/>
  <c r="AF41" i="4" s="1"/>
  <c r="AG41" i="4" s="1"/>
  <c r="AE5" i="5"/>
  <c r="AF5" i="5" s="1"/>
  <c r="AG5" i="5" s="1"/>
  <c r="AO6" i="5"/>
  <c r="AP6" i="5" s="1"/>
  <c r="AQ6" i="5" s="1"/>
  <c r="AK15" i="5"/>
  <c r="AL15" i="5" s="1"/>
  <c r="AF20" i="5"/>
  <c r="AG20" i="5" s="1"/>
  <c r="AA21" i="5"/>
  <c r="AB21" i="5" s="1"/>
  <c r="AU24" i="5"/>
  <c r="AV24" i="5" s="1"/>
  <c r="J28" i="5"/>
  <c r="Q32" i="5"/>
  <c r="R32" i="5" s="1"/>
  <c r="P33" i="5"/>
  <c r="Q33" i="5" s="1"/>
  <c r="R33" i="5" s="1"/>
  <c r="AK34" i="5"/>
  <c r="AL34" i="5" s="1"/>
  <c r="Z41" i="5"/>
  <c r="AF12" i="3"/>
  <c r="AG12" i="3" s="1"/>
  <c r="AD13" i="2"/>
  <c r="AE13" i="2" s="1"/>
  <c r="AF13" i="2" s="1"/>
  <c r="AG13" i="2" s="1"/>
  <c r="P17" i="2"/>
  <c r="Q17" i="2" s="1"/>
  <c r="R17" i="2" s="1"/>
  <c r="U3" i="2"/>
  <c r="V3" i="2" s="1"/>
  <c r="W3" i="2" s="1"/>
  <c r="AN10" i="2"/>
  <c r="AO10" i="2" s="1"/>
  <c r="AP10" i="2" s="1"/>
  <c r="AQ10" i="2" s="1"/>
  <c r="P14" i="2"/>
  <c r="Q14" i="2" s="1"/>
  <c r="R14" i="2" s="1"/>
  <c r="AS3" i="2"/>
  <c r="AT3" i="2" s="1"/>
  <c r="AU3" i="2" s="1"/>
  <c r="AV3" i="2" s="1"/>
  <c r="AK4" i="2"/>
  <c r="AL4" i="2" s="1"/>
  <c r="AO5" i="2"/>
  <c r="AT11" i="2"/>
  <c r="AU11" i="2" s="1"/>
  <c r="AV11" i="2" s="1"/>
  <c r="AX15" i="2"/>
  <c r="AY15" i="2" s="1"/>
  <c r="AZ15" i="2" s="1"/>
  <c r="BA15" i="2" s="1"/>
  <c r="AI25" i="2"/>
  <c r="AJ25" i="2"/>
  <c r="Y24" i="2"/>
  <c r="Z24" i="2" s="1"/>
  <c r="AA24" i="2" s="1"/>
  <c r="AB24" i="2" s="1"/>
  <c r="Y30" i="2"/>
  <c r="Z30" i="2" s="1"/>
  <c r="AA30" i="2" s="1"/>
  <c r="AB30" i="2" s="1"/>
  <c r="J40" i="2"/>
  <c r="D40" i="2"/>
  <c r="K40" i="2" s="1"/>
  <c r="AI26" i="2"/>
  <c r="AJ26" i="2"/>
  <c r="AK26" i="2" s="1"/>
  <c r="AL26" i="2" s="1"/>
  <c r="U9" i="2"/>
  <c r="V9" i="2" s="1"/>
  <c r="W9" i="2" s="1"/>
  <c r="AA32" i="2"/>
  <c r="AB32" i="2" s="1"/>
  <c r="AD33" i="2"/>
  <c r="AE33" i="2" s="1"/>
  <c r="AF33" i="2" s="1"/>
  <c r="AG33" i="2" s="1"/>
  <c r="U21" i="2"/>
  <c r="V21" i="2" s="1"/>
  <c r="W21" i="2" s="1"/>
  <c r="AK41" i="2"/>
  <c r="AL41" i="2" s="1"/>
  <c r="J15" i="2"/>
  <c r="V17" i="2"/>
  <c r="W17" i="2" s="1"/>
  <c r="AP17" i="2"/>
  <c r="AQ17" i="2" s="1"/>
  <c r="AZ21" i="2"/>
  <c r="BA21" i="2" s="1"/>
  <c r="AA29" i="2"/>
  <c r="AB29" i="2" s="1"/>
  <c r="Q33" i="2"/>
  <c r="R33" i="2" s="1"/>
  <c r="AA37" i="2"/>
  <c r="AB37" i="2" s="1"/>
  <c r="AY37" i="2"/>
  <c r="AZ37" i="2" s="1"/>
  <c r="BA37" i="2" s="1"/>
  <c r="V41" i="2"/>
  <c r="W41" i="2" s="1"/>
  <c r="AD4" i="2"/>
  <c r="AE4" i="2" s="1"/>
  <c r="AF4" i="2" s="1"/>
  <c r="AG4" i="2" s="1"/>
  <c r="AJ6" i="2"/>
  <c r="AK6" i="2" s="1"/>
  <c r="AL6" i="2" s="1"/>
  <c r="D7" i="2"/>
  <c r="E7" i="2" s="1"/>
  <c r="L7" i="2" s="1"/>
  <c r="M7" i="2" s="1"/>
  <c r="AE10" i="2"/>
  <c r="AF10" i="2" s="1"/>
  <c r="AG10" i="2" s="1"/>
  <c r="AZ10" i="2"/>
  <c r="BA10" i="2" s="1"/>
  <c r="E14" i="2"/>
  <c r="L14" i="2" s="1"/>
  <c r="M14" i="2" s="1"/>
  <c r="K22" i="2"/>
  <c r="P24" i="2"/>
  <c r="Q24" i="2" s="1"/>
  <c r="R24" i="2" s="1"/>
  <c r="AT25" i="2"/>
  <c r="AU25" i="2" s="1"/>
  <c r="AV25" i="2" s="1"/>
  <c r="AU18" i="2"/>
  <c r="AV18" i="2" s="1"/>
  <c r="V33" i="2"/>
  <c r="W33" i="2" s="1"/>
  <c r="AF37" i="2"/>
  <c r="AG37" i="2" s="1"/>
  <c r="V40" i="2"/>
  <c r="W40" i="2" s="1"/>
  <c r="AN7" i="2"/>
  <c r="AO7" i="2" s="1"/>
  <c r="AP7" i="2" s="1"/>
  <c r="AQ7" i="2" s="1"/>
  <c r="AT9" i="2"/>
  <c r="AU9" i="2" s="1"/>
  <c r="AV9" i="2" s="1"/>
  <c r="AJ10" i="2"/>
  <c r="AK10" i="2" s="1"/>
  <c r="AL10" i="2" s="1"/>
  <c r="AP11" i="2"/>
  <c r="AQ11" i="2" s="1"/>
  <c r="J14" i="2"/>
  <c r="AE18" i="2"/>
  <c r="U19" i="2"/>
  <c r="V19" i="2" s="1"/>
  <c r="W19" i="2" s="1"/>
  <c r="U23" i="2"/>
  <c r="V23" i="2" s="1"/>
  <c r="W23" i="2" s="1"/>
  <c r="I25" i="2"/>
  <c r="L25" i="2" s="1"/>
  <c r="M25" i="2" s="1"/>
  <c r="AX25" i="2"/>
  <c r="AY25" i="2" s="1"/>
  <c r="AT28" i="2"/>
  <c r="AU28" i="2" s="1"/>
  <c r="AV28" i="2" s="1"/>
  <c r="AP29" i="2"/>
  <c r="AQ29" i="2" s="1"/>
  <c r="D30" i="2"/>
  <c r="E30" i="2" s="1"/>
  <c r="L30" i="2" s="1"/>
  <c r="M30" i="2" s="1"/>
  <c r="Q31" i="2"/>
  <c r="R31" i="2" s="1"/>
  <c r="D32" i="2"/>
  <c r="K32" i="2" s="1"/>
  <c r="AE36" i="2"/>
  <c r="AF36" i="2" s="1"/>
  <c r="AG36" i="2" s="1"/>
  <c r="AY39" i="2"/>
  <c r="AZ39" i="2" s="1"/>
  <c r="BA39" i="2" s="1"/>
  <c r="AE41" i="2"/>
  <c r="AF41" i="2" s="1"/>
  <c r="AG41" i="2" s="1"/>
  <c r="AX13" i="2"/>
  <c r="AY13" i="2" s="1"/>
  <c r="AZ13" i="2" s="1"/>
  <c r="BA13" i="2" s="1"/>
  <c r="AJ14" i="2"/>
  <c r="AK14" i="2" s="1"/>
  <c r="AL14" i="2" s="1"/>
  <c r="Z15" i="2"/>
  <c r="AA15" i="2" s="1"/>
  <c r="AB15" i="2" s="1"/>
  <c r="D19" i="2"/>
  <c r="K19" i="2" s="1"/>
  <c r="AY19" i="2"/>
  <c r="AE20" i="2"/>
  <c r="AF20" i="2" s="1"/>
  <c r="AG20" i="2" s="1"/>
  <c r="Y22" i="2"/>
  <c r="Z22" i="2" s="1"/>
  <c r="AA22" i="2" s="1"/>
  <c r="AB22" i="2" s="1"/>
  <c r="AJ27" i="2"/>
  <c r="AK27" i="2" s="1"/>
  <c r="AL27" i="2" s="1"/>
  <c r="AJ28" i="2"/>
  <c r="AK28" i="2" s="1"/>
  <c r="AL28" i="2" s="1"/>
  <c r="U29" i="2"/>
  <c r="V29" i="2" s="1"/>
  <c r="W29" i="2" s="1"/>
  <c r="AS31" i="2"/>
  <c r="AT31" i="2" s="1"/>
  <c r="AU31" i="2" s="1"/>
  <c r="AV31" i="2" s="1"/>
  <c r="AJ32" i="2"/>
  <c r="AK32" i="2" s="1"/>
  <c r="AL32" i="2" s="1"/>
  <c r="AZ34" i="2"/>
  <c r="BA34" i="2" s="1"/>
  <c r="AY5" i="2"/>
  <c r="AZ5" i="2" s="1"/>
  <c r="BA5" i="2" s="1"/>
  <c r="AF8" i="2"/>
  <c r="AG8" i="2" s="1"/>
  <c r="K9" i="2"/>
  <c r="AE16" i="2"/>
  <c r="AF16" i="2" s="1"/>
  <c r="AG16" i="2" s="1"/>
  <c r="AY16" i="2"/>
  <c r="AZ16" i="2" s="1"/>
  <c r="BA16" i="2" s="1"/>
  <c r="AJ20" i="2"/>
  <c r="AK20" i="2" s="1"/>
  <c r="AL20" i="2" s="1"/>
  <c r="K21" i="2"/>
  <c r="Z21" i="2"/>
  <c r="AA21" i="2" s="1"/>
  <c r="AB21" i="2" s="1"/>
  <c r="AE24" i="2"/>
  <c r="P25" i="2"/>
  <c r="Q25" i="2" s="1"/>
  <c r="R25" i="2" s="1"/>
  <c r="AO25" i="2"/>
  <c r="P27" i="2"/>
  <c r="Q27" i="2" s="1"/>
  <c r="R27" i="2" s="1"/>
  <c r="AI28" i="2"/>
  <c r="AX29" i="2"/>
  <c r="AY29" i="2" s="1"/>
  <c r="AZ29" i="2" s="1"/>
  <c r="BA29" i="2" s="1"/>
  <c r="P30" i="2"/>
  <c r="Q30" i="2" s="1"/>
  <c r="R30" i="2" s="1"/>
  <c r="AX30" i="2"/>
  <c r="AY30" i="2" s="1"/>
  <c r="AZ30" i="2" s="1"/>
  <c r="BA30" i="2" s="1"/>
  <c r="AT34" i="5"/>
  <c r="AU34" i="5" s="1"/>
  <c r="AV34" i="5" s="1"/>
  <c r="D13" i="5"/>
  <c r="K13" i="5" s="1"/>
  <c r="J13" i="5"/>
  <c r="AF18" i="5"/>
  <c r="AG18" i="5" s="1"/>
  <c r="AZ23" i="5"/>
  <c r="BA23" i="5" s="1"/>
  <c r="K23" i="5"/>
  <c r="AF26" i="5"/>
  <c r="AG26" i="5" s="1"/>
  <c r="Y3" i="5"/>
  <c r="Z3" i="5" s="1"/>
  <c r="AA3" i="5" s="1"/>
  <c r="AB3" i="5" s="1"/>
  <c r="V5" i="5"/>
  <c r="W5" i="5" s="1"/>
  <c r="K8" i="5"/>
  <c r="E13" i="5"/>
  <c r="L13" i="5" s="1"/>
  <c r="M13" i="5" s="1"/>
  <c r="E16" i="5"/>
  <c r="L16" i="5" s="1"/>
  <c r="M16" i="5" s="1"/>
  <c r="O17" i="5"/>
  <c r="P17" i="5" s="1"/>
  <c r="Q17" i="5" s="1"/>
  <c r="R17" i="5" s="1"/>
  <c r="AZ18" i="5"/>
  <c r="BA18" i="5" s="1"/>
  <c r="O38" i="5"/>
  <c r="P38" i="5" s="1"/>
  <c r="Q38" i="5" s="1"/>
  <c r="R38" i="5" s="1"/>
  <c r="AP15" i="5"/>
  <c r="AQ15" i="5" s="1"/>
  <c r="AT40" i="5"/>
  <c r="AU40" i="5" s="1"/>
  <c r="AV40" i="5" s="1"/>
  <c r="D9" i="5"/>
  <c r="K9" i="5" s="1"/>
  <c r="J9" i="5"/>
  <c r="AF15" i="5"/>
  <c r="AG15" i="5" s="1"/>
  <c r="O18" i="5"/>
  <c r="P18" i="5" s="1"/>
  <c r="Q18" i="5" s="1"/>
  <c r="R18" i="5" s="1"/>
  <c r="V19" i="5"/>
  <c r="W19" i="5" s="1"/>
  <c r="AX28" i="5"/>
  <c r="AY28" i="5" s="1"/>
  <c r="AZ28" i="5" s="1"/>
  <c r="BA28" i="5" s="1"/>
  <c r="AA36" i="5"/>
  <c r="AB36" i="5" s="1"/>
  <c r="AX36" i="5"/>
  <c r="AY36" i="5" s="1"/>
  <c r="AZ36" i="5" s="1"/>
  <c r="BA36" i="5" s="1"/>
  <c r="Y40" i="5"/>
  <c r="Z40" i="5" s="1"/>
  <c r="AA40" i="5" s="1"/>
  <c r="AB40" i="5" s="1"/>
  <c r="D5" i="5"/>
  <c r="K5" i="5" s="1"/>
  <c r="J5" i="5"/>
  <c r="J7" i="5"/>
  <c r="D7" i="5"/>
  <c r="K7" i="5" s="1"/>
  <c r="AN21" i="5"/>
  <c r="AO21" i="5" s="1"/>
  <c r="AP21" i="5" s="1"/>
  <c r="AQ21" i="5" s="1"/>
  <c r="AT39" i="5"/>
  <c r="AU39" i="5" s="1"/>
  <c r="AV39" i="5" s="1"/>
  <c r="E9" i="5"/>
  <c r="L9" i="5" s="1"/>
  <c r="M9" i="5" s="1"/>
  <c r="J15" i="5"/>
  <c r="D15" i="5"/>
  <c r="V17" i="5"/>
  <c r="W17" i="5" s="1"/>
  <c r="AI22" i="5"/>
  <c r="AJ22" i="5" s="1"/>
  <c r="AK22" i="5" s="1"/>
  <c r="AL22" i="5" s="1"/>
  <c r="AP41" i="5"/>
  <c r="AQ41" i="5" s="1"/>
  <c r="AT3" i="5"/>
  <c r="AU3" i="5" s="1"/>
  <c r="AV3" i="5" s="1"/>
  <c r="AN26" i="5"/>
  <c r="AO26" i="5" s="1"/>
  <c r="AP26" i="5" s="1"/>
  <c r="AQ26" i="5" s="1"/>
  <c r="AI27" i="5"/>
  <c r="AJ27" i="5" s="1"/>
  <c r="AK27" i="5" s="1"/>
  <c r="AL27" i="5" s="1"/>
  <c r="Y32" i="5"/>
  <c r="Z32" i="5" s="1"/>
  <c r="AA32" i="5" s="1"/>
  <c r="AB32" i="5" s="1"/>
  <c r="J11" i="5"/>
  <c r="D11" i="5"/>
  <c r="K11" i="5" s="1"/>
  <c r="AA19" i="5"/>
  <c r="AB19" i="5" s="1"/>
  <c r="AT19" i="5"/>
  <c r="AU19" i="5" s="1"/>
  <c r="AV19" i="5" s="1"/>
  <c r="AX20" i="5"/>
  <c r="AY20" i="5" s="1"/>
  <c r="AZ20" i="5" s="1"/>
  <c r="BA20" i="5" s="1"/>
  <c r="AD24" i="5"/>
  <c r="AE24" i="5" s="1"/>
  <c r="AF24" i="5" s="1"/>
  <c r="AG24" i="5" s="1"/>
  <c r="AD25" i="5"/>
  <c r="AE25" i="5"/>
  <c r="AF25" i="5" s="1"/>
  <c r="AG25" i="5" s="1"/>
  <c r="AI31" i="5"/>
  <c r="AJ31" i="5" s="1"/>
  <c r="AK31" i="5" s="1"/>
  <c r="AL31" i="5" s="1"/>
  <c r="AN33" i="5"/>
  <c r="AO33" i="5" s="1"/>
  <c r="AP33" i="5" s="1"/>
  <c r="AQ33" i="5" s="1"/>
  <c r="J38" i="5"/>
  <c r="D38" i="5"/>
  <c r="K38" i="5" s="1"/>
  <c r="AU23" i="5"/>
  <c r="AV23" i="5" s="1"/>
  <c r="AN31" i="5"/>
  <c r="AO31" i="5" s="1"/>
  <c r="AP31" i="5" s="1"/>
  <c r="AQ31" i="5" s="1"/>
  <c r="Q36" i="5"/>
  <c r="R36" i="5" s="1"/>
  <c r="D39" i="5"/>
  <c r="K39" i="5" s="1"/>
  <c r="T20" i="5"/>
  <c r="U20" i="5" s="1"/>
  <c r="V20" i="5" s="1"/>
  <c r="W20" i="5" s="1"/>
  <c r="D22" i="5"/>
  <c r="K22" i="5" s="1"/>
  <c r="J22" i="5"/>
  <c r="O24" i="5"/>
  <c r="P24" i="5" s="1"/>
  <c r="Q24" i="5" s="1"/>
  <c r="R24" i="5" s="1"/>
  <c r="AX24" i="5"/>
  <c r="AY24" i="5" s="1"/>
  <c r="AZ24" i="5" s="1"/>
  <c r="BA24" i="5" s="1"/>
  <c r="J26" i="5"/>
  <c r="D26" i="5"/>
  <c r="K26" i="5" s="1"/>
  <c r="T26" i="5"/>
  <c r="U26" i="5" s="1"/>
  <c r="V26" i="5" s="1"/>
  <c r="W26" i="5" s="1"/>
  <c r="AT26" i="5"/>
  <c r="AU26" i="5" s="1"/>
  <c r="AV26" i="5" s="1"/>
  <c r="J30" i="5"/>
  <c r="D30" i="5"/>
  <c r="K30" i="5" s="1"/>
  <c r="V30" i="5"/>
  <c r="W30" i="5" s="1"/>
  <c r="AE34" i="5"/>
  <c r="AF34" i="5" s="1"/>
  <c r="AG34" i="5" s="1"/>
  <c r="AJ35" i="5"/>
  <c r="AK35" i="5" s="1"/>
  <c r="AL35" i="5" s="1"/>
  <c r="T36" i="5"/>
  <c r="U36" i="5" s="1"/>
  <c r="V36" i="5" s="1"/>
  <c r="W36" i="5" s="1"/>
  <c r="AP36" i="5"/>
  <c r="AQ36" i="5" s="1"/>
  <c r="AJ40" i="5"/>
  <c r="AK40" i="5" s="1"/>
  <c r="AL40" i="5" s="1"/>
  <c r="AX25" i="5"/>
  <c r="AY25" i="5" s="1"/>
  <c r="AZ25" i="5" s="1"/>
  <c r="BA25" i="5" s="1"/>
  <c r="AF28" i="5"/>
  <c r="AG28" i="5" s="1"/>
  <c r="T29" i="5"/>
  <c r="U29" i="5" s="1"/>
  <c r="V29" i="5" s="1"/>
  <c r="W29" i="5" s="1"/>
  <c r="Z37" i="5"/>
  <c r="AA37" i="5" s="1"/>
  <c r="AB37" i="5" s="1"/>
  <c r="AE3" i="5"/>
  <c r="AF3" i="5" s="1"/>
  <c r="AG3" i="5" s="1"/>
  <c r="AY3" i="5"/>
  <c r="AZ3" i="5" s="1"/>
  <c r="BA3" i="5" s="1"/>
  <c r="T16" i="5"/>
  <c r="U16" i="5" s="1"/>
  <c r="V16" i="5" s="1"/>
  <c r="W16" i="5" s="1"/>
  <c r="AN16" i="5"/>
  <c r="AO16" i="5" s="1"/>
  <c r="AP16" i="5" s="1"/>
  <c r="AQ16" i="5" s="1"/>
  <c r="AN18" i="5"/>
  <c r="AO18" i="5" s="1"/>
  <c r="AP18" i="5" s="1"/>
  <c r="AQ18" i="5" s="1"/>
  <c r="AJ19" i="5"/>
  <c r="AK19" i="5" s="1"/>
  <c r="AL19" i="5" s="1"/>
  <c r="AT20" i="5"/>
  <c r="AU20" i="5" s="1"/>
  <c r="AV20" i="5" s="1"/>
  <c r="AD23" i="5"/>
  <c r="AE23" i="5" s="1"/>
  <c r="AF23" i="5" s="1"/>
  <c r="AG23" i="5" s="1"/>
  <c r="E24" i="5"/>
  <c r="L24" i="5" s="1"/>
  <c r="M24" i="5" s="1"/>
  <c r="AI24" i="5"/>
  <c r="AJ24" i="5" s="1"/>
  <c r="AK24" i="5" s="1"/>
  <c r="AL24" i="5" s="1"/>
  <c r="AX26" i="5"/>
  <c r="AY26" i="5"/>
  <c r="AZ26" i="5" s="1"/>
  <c r="BA26" i="5" s="1"/>
  <c r="Q28" i="5"/>
  <c r="R28" i="5" s="1"/>
  <c r="AJ28" i="5"/>
  <c r="AK28" i="5" s="1"/>
  <c r="AL28" i="5" s="1"/>
  <c r="K29" i="5"/>
  <c r="E29" i="5"/>
  <c r="L29" i="5" s="1"/>
  <c r="M29" i="5" s="1"/>
  <c r="AU31" i="5"/>
  <c r="AV31" i="5" s="1"/>
  <c r="AD34" i="5"/>
  <c r="U35" i="5"/>
  <c r="V35" i="5" s="1"/>
  <c r="W35" i="5" s="1"/>
  <c r="AY37" i="5"/>
  <c r="AZ37" i="5" s="1"/>
  <c r="BA37" i="5" s="1"/>
  <c r="AN38" i="5"/>
  <c r="AO38" i="5" s="1"/>
  <c r="AP38" i="5" s="1"/>
  <c r="AQ38" i="5" s="1"/>
  <c r="J39" i="5"/>
  <c r="AD39" i="5"/>
  <c r="AE39" i="5" s="1"/>
  <c r="AF39" i="5" s="1"/>
  <c r="AG39" i="5" s="1"/>
  <c r="AZ39" i="5"/>
  <c r="BA39" i="5" s="1"/>
  <c r="Z17" i="5"/>
  <c r="AA17" i="5" s="1"/>
  <c r="AB17" i="5" s="1"/>
  <c r="U18" i="5"/>
  <c r="V18" i="5" s="1"/>
  <c r="W18" i="5" s="1"/>
  <c r="AY19" i="5"/>
  <c r="AZ19" i="5" s="1"/>
  <c r="BA19" i="5" s="1"/>
  <c r="AT21" i="5"/>
  <c r="AU21" i="5" s="1"/>
  <c r="AV21" i="5" s="1"/>
  <c r="D25" i="5"/>
  <c r="K25" i="5" s="1"/>
  <c r="P27" i="5"/>
  <c r="Q27" i="5" s="1"/>
  <c r="R27" i="5" s="1"/>
  <c r="O27" i="5"/>
  <c r="AA29" i="5"/>
  <c r="AB29" i="5" s="1"/>
  <c r="AP29" i="5"/>
  <c r="AQ29" i="5" s="1"/>
  <c r="AT30" i="5"/>
  <c r="AU30" i="5" s="1"/>
  <c r="AV30" i="5" s="1"/>
  <c r="AY32" i="5"/>
  <c r="AZ32" i="5" s="1"/>
  <c r="BA32" i="5" s="1"/>
  <c r="Q34" i="5"/>
  <c r="R34" i="5" s="1"/>
  <c r="E35" i="5"/>
  <c r="L35" i="5" s="1"/>
  <c r="M35" i="5" s="1"/>
  <c r="E40" i="5"/>
  <c r="L40" i="5" s="1"/>
  <c r="M40" i="5" s="1"/>
  <c r="D40" i="5"/>
  <c r="K40" i="5" s="1"/>
  <c r="T40" i="5"/>
  <c r="U40" i="5" s="1"/>
  <c r="V40" i="5" s="1"/>
  <c r="W40" i="5" s="1"/>
  <c r="AA41" i="5"/>
  <c r="AB41" i="5" s="1"/>
  <c r="AY17" i="5"/>
  <c r="AZ17" i="5" s="1"/>
  <c r="BA17" i="5" s="1"/>
  <c r="AX17" i="5"/>
  <c r="D19" i="5"/>
  <c r="K19" i="5" s="1"/>
  <c r="Y25" i="5"/>
  <c r="Z25" i="5" s="1"/>
  <c r="AA25" i="5" s="1"/>
  <c r="AB25" i="5" s="1"/>
  <c r="Y28" i="5"/>
  <c r="Z28" i="5" s="1"/>
  <c r="AA28" i="5" s="1"/>
  <c r="AB28" i="5" s="1"/>
  <c r="AF41" i="5"/>
  <c r="AG41" i="5" s="1"/>
  <c r="J3" i="5"/>
  <c r="D3" i="5"/>
  <c r="P4" i="5"/>
  <c r="Q4" i="5" s="1"/>
  <c r="R4" i="5" s="1"/>
  <c r="AJ4" i="5"/>
  <c r="AK4" i="5" s="1"/>
  <c r="AL4" i="5" s="1"/>
  <c r="Z5" i="5"/>
  <c r="AA5" i="5" s="1"/>
  <c r="AB5" i="5" s="1"/>
  <c r="AT5" i="5"/>
  <c r="AU5" i="5" s="1"/>
  <c r="AV5" i="5" s="1"/>
  <c r="P6" i="5"/>
  <c r="Q6" i="5" s="1"/>
  <c r="R6" i="5" s="1"/>
  <c r="AJ6" i="5"/>
  <c r="AK6" i="5" s="1"/>
  <c r="AL6" i="5" s="1"/>
  <c r="Z7" i="5"/>
  <c r="AA7" i="5" s="1"/>
  <c r="AB7" i="5" s="1"/>
  <c r="AT7" i="5"/>
  <c r="AU7" i="5" s="1"/>
  <c r="AV7" i="5" s="1"/>
  <c r="P8" i="5"/>
  <c r="Q8" i="5" s="1"/>
  <c r="R8" i="5" s="1"/>
  <c r="AJ8" i="5"/>
  <c r="AK8" i="5" s="1"/>
  <c r="AL8" i="5" s="1"/>
  <c r="Z9" i="5"/>
  <c r="AT9" i="5"/>
  <c r="AU9" i="5" s="1"/>
  <c r="AV9" i="5" s="1"/>
  <c r="P10" i="5"/>
  <c r="Q10" i="5" s="1"/>
  <c r="R10" i="5" s="1"/>
  <c r="AJ10" i="5"/>
  <c r="AK10" i="5" s="1"/>
  <c r="AL10" i="5" s="1"/>
  <c r="Z11" i="5"/>
  <c r="AT11" i="5"/>
  <c r="AU11" i="5" s="1"/>
  <c r="AV11" i="5" s="1"/>
  <c r="P12" i="5"/>
  <c r="Q12" i="5" s="1"/>
  <c r="R12" i="5" s="1"/>
  <c r="AJ12" i="5"/>
  <c r="AK12" i="5" s="1"/>
  <c r="AL12" i="5" s="1"/>
  <c r="Z13" i="5"/>
  <c r="AA13" i="5" s="1"/>
  <c r="AB13" i="5" s="1"/>
  <c r="AT13" i="5"/>
  <c r="AU13" i="5" s="1"/>
  <c r="AV13" i="5" s="1"/>
  <c r="P14" i="5"/>
  <c r="Q14" i="5" s="1"/>
  <c r="R14" i="5" s="1"/>
  <c r="AJ14" i="5"/>
  <c r="AK14" i="5" s="1"/>
  <c r="AL14" i="5" s="1"/>
  <c r="Z15" i="5"/>
  <c r="AA15" i="5" s="1"/>
  <c r="AB15" i="5" s="1"/>
  <c r="AT15" i="5"/>
  <c r="AU15" i="5" s="1"/>
  <c r="AV15" i="5" s="1"/>
  <c r="Z16" i="5"/>
  <c r="AA16" i="5" s="1"/>
  <c r="AB16" i="5" s="1"/>
  <c r="AT16" i="5"/>
  <c r="AU16" i="5" s="1"/>
  <c r="AV16" i="5" s="1"/>
  <c r="E17" i="5"/>
  <c r="L17" i="5" s="1"/>
  <c r="M17" i="5" s="1"/>
  <c r="J17" i="5"/>
  <c r="AE17" i="5"/>
  <c r="AF17" i="5" s="1"/>
  <c r="AG17" i="5" s="1"/>
  <c r="AT18" i="5"/>
  <c r="AU18" i="5" s="1"/>
  <c r="AV18" i="5" s="1"/>
  <c r="AD19" i="5"/>
  <c r="AE19" i="5" s="1"/>
  <c r="AF19" i="5" s="1"/>
  <c r="AG19" i="5" s="1"/>
  <c r="AY21" i="5"/>
  <c r="AZ21" i="5" s="1"/>
  <c r="BA21" i="5" s="1"/>
  <c r="AX21" i="5"/>
  <c r="Z23" i="5"/>
  <c r="J24" i="5"/>
  <c r="J25" i="5"/>
  <c r="O29" i="5"/>
  <c r="P29" i="5" s="1"/>
  <c r="Q29" i="5" s="1"/>
  <c r="R29" i="5" s="1"/>
  <c r="Q30" i="5"/>
  <c r="R30" i="5" s="1"/>
  <c r="AY30" i="5"/>
  <c r="AZ30" i="5" s="1"/>
  <c r="BA30" i="5" s="1"/>
  <c r="AX30" i="5"/>
  <c r="J35" i="5"/>
  <c r="AJ36" i="5"/>
  <c r="AK36" i="5" s="1"/>
  <c r="AL36" i="5" s="1"/>
  <c r="AE38" i="5"/>
  <c r="AF38" i="5" s="1"/>
  <c r="AG38" i="5" s="1"/>
  <c r="U39" i="5"/>
  <c r="V39" i="5" s="1"/>
  <c r="W39" i="5" s="1"/>
  <c r="J40" i="5"/>
  <c r="P41" i="5"/>
  <c r="Q41" i="5" s="1"/>
  <c r="R41" i="5" s="1"/>
  <c r="AJ41" i="5"/>
  <c r="AK41" i="5" s="1"/>
  <c r="AL41" i="5" s="1"/>
  <c r="AX41" i="5"/>
  <c r="AY41" i="5" s="1"/>
  <c r="AZ41" i="5" s="1"/>
  <c r="BA41" i="5" s="1"/>
  <c r="Z30" i="5"/>
  <c r="AA30" i="5" s="1"/>
  <c r="AB30" i="5" s="1"/>
  <c r="AD32" i="5"/>
  <c r="AE32" i="5" s="1"/>
  <c r="AF32" i="5" s="1"/>
  <c r="AG32" i="5" s="1"/>
  <c r="T33" i="5"/>
  <c r="U33" i="5" s="1"/>
  <c r="V33" i="5" s="1"/>
  <c r="W33" i="5" s="1"/>
  <c r="AY34" i="5"/>
  <c r="AZ34" i="5" s="1"/>
  <c r="BA34" i="5" s="1"/>
  <c r="AX34" i="5"/>
  <c r="AN35" i="5"/>
  <c r="AO35" i="5" s="1"/>
  <c r="AP35" i="5" s="1"/>
  <c r="AQ35" i="5" s="1"/>
  <c r="E21" i="5"/>
  <c r="L21" i="5" s="1"/>
  <c r="M21" i="5" s="1"/>
  <c r="T25" i="5"/>
  <c r="U25" i="5" s="1"/>
  <c r="V25" i="5" s="1"/>
  <c r="W25" i="5" s="1"/>
  <c r="E27" i="5"/>
  <c r="L27" i="5" s="1"/>
  <c r="M27" i="5" s="1"/>
  <c r="AE27" i="5"/>
  <c r="AF27" i="5" s="1"/>
  <c r="AG27" i="5" s="1"/>
  <c r="K28" i="5"/>
  <c r="E28" i="5"/>
  <c r="L28" i="5" s="1"/>
  <c r="M28" i="5" s="1"/>
  <c r="AT28" i="5"/>
  <c r="AU28" i="5" s="1"/>
  <c r="AV28" i="5" s="1"/>
  <c r="AI29" i="5"/>
  <c r="AJ29" i="5" s="1"/>
  <c r="AK29" i="5" s="1"/>
  <c r="AL29" i="5" s="1"/>
  <c r="AY29" i="5"/>
  <c r="AZ29" i="5" s="1"/>
  <c r="BA29" i="5" s="1"/>
  <c r="Y30" i="5"/>
  <c r="AO30" i="5"/>
  <c r="AP30" i="5" s="1"/>
  <c r="AQ30" i="5" s="1"/>
  <c r="O31" i="5"/>
  <c r="P31" i="5" s="1"/>
  <c r="Q31" i="5" s="1"/>
  <c r="R31" i="5" s="1"/>
  <c r="AE31" i="5"/>
  <c r="AF31" i="5" s="1"/>
  <c r="AG31" i="5" s="1"/>
  <c r="D32" i="5"/>
  <c r="K32" i="5" s="1"/>
  <c r="AT32" i="5"/>
  <c r="AU32" i="5" s="1"/>
  <c r="AV32" i="5" s="1"/>
  <c r="AJ33" i="5"/>
  <c r="AK33" i="5" s="1"/>
  <c r="AL33" i="5" s="1"/>
  <c r="Z34" i="5"/>
  <c r="AA34" i="5" s="1"/>
  <c r="AB34" i="5" s="1"/>
  <c r="P35" i="5"/>
  <c r="Q35" i="5" s="1"/>
  <c r="R35" i="5" s="1"/>
  <c r="AD36" i="5"/>
  <c r="AE36" i="5" s="1"/>
  <c r="AF36" i="5" s="1"/>
  <c r="AG36" i="5" s="1"/>
  <c r="K37" i="5"/>
  <c r="E37" i="5"/>
  <c r="L37" i="5" s="1"/>
  <c r="M37" i="5" s="1"/>
  <c r="T37" i="5"/>
  <c r="U37" i="5" s="1"/>
  <c r="V37" i="5" s="1"/>
  <c r="W37" i="5" s="1"/>
  <c r="AX38" i="5"/>
  <c r="AY38" i="5" s="1"/>
  <c r="AZ38" i="5" s="1"/>
  <c r="BA38" i="5" s="1"/>
  <c r="AN39" i="5"/>
  <c r="AO39" i="5" s="1"/>
  <c r="AP39" i="5" s="1"/>
  <c r="AQ39" i="5" s="1"/>
  <c r="AK26" i="5"/>
  <c r="AL26" i="5" s="1"/>
  <c r="AT27" i="5"/>
  <c r="AU27" i="5" s="1"/>
  <c r="AV27" i="5" s="1"/>
  <c r="T28" i="5"/>
  <c r="U28" i="5" s="1"/>
  <c r="V28" i="5" s="1"/>
  <c r="W28" i="5" s="1"/>
  <c r="E31" i="5"/>
  <c r="L31" i="5" s="1"/>
  <c r="M31" i="5" s="1"/>
  <c r="U32" i="5"/>
  <c r="V32" i="5" s="1"/>
  <c r="W32" i="5" s="1"/>
  <c r="AY33" i="5"/>
  <c r="AZ33" i="5" s="1"/>
  <c r="BA33" i="5" s="1"/>
  <c r="AO34" i="5"/>
  <c r="AP34" i="5" s="1"/>
  <c r="AQ34" i="5" s="1"/>
  <c r="AE35" i="5"/>
  <c r="AF35" i="5" s="1"/>
  <c r="AG35" i="5" s="1"/>
  <c r="E36" i="5"/>
  <c r="L36" i="5" s="1"/>
  <c r="M36" i="5" s="1"/>
  <c r="D36" i="5"/>
  <c r="K36" i="5" s="1"/>
  <c r="AT36" i="5"/>
  <c r="AU36" i="5" s="1"/>
  <c r="AV36" i="5" s="1"/>
  <c r="AJ37" i="5"/>
  <c r="AK37" i="5" s="1"/>
  <c r="AL37" i="5" s="1"/>
  <c r="Z38" i="5"/>
  <c r="AA38" i="5" s="1"/>
  <c r="AB38" i="5" s="1"/>
  <c r="P39" i="5"/>
  <c r="Q39" i="5" s="1"/>
  <c r="R39" i="5" s="1"/>
  <c r="AD40" i="5"/>
  <c r="AE40" i="5" s="1"/>
  <c r="AF40" i="5" s="1"/>
  <c r="AG40" i="5" s="1"/>
  <c r="K41" i="5"/>
  <c r="E41" i="5"/>
  <c r="L41" i="5" s="1"/>
  <c r="M41" i="5" s="1"/>
  <c r="T41" i="5"/>
  <c r="U41" i="5" s="1"/>
  <c r="V41" i="5" s="1"/>
  <c r="W41" i="5" s="1"/>
  <c r="AU41" i="5"/>
  <c r="AV41" i="5" s="1"/>
  <c r="P25" i="5"/>
  <c r="Q25" i="5" s="1"/>
  <c r="R25" i="5" s="1"/>
  <c r="AO28" i="5"/>
  <c r="AP28" i="5" s="1"/>
  <c r="AQ28" i="5" s="1"/>
  <c r="J31" i="5"/>
  <c r="J34" i="5"/>
  <c r="E34" i="5"/>
  <c r="L34" i="5" s="1"/>
  <c r="M34" i="5" s="1"/>
  <c r="J36" i="5"/>
  <c r="Z26" i="5"/>
  <c r="AA26" i="5" s="1"/>
  <c r="AB26" i="5" s="1"/>
  <c r="AJ25" i="5"/>
  <c r="AK25" i="5" s="1"/>
  <c r="AL25" i="5" s="1"/>
  <c r="L21" i="4"/>
  <c r="M21" i="4" s="1"/>
  <c r="Q12" i="4"/>
  <c r="R12" i="4" s="1"/>
  <c r="Q8" i="4"/>
  <c r="R8" i="4" s="1"/>
  <c r="AK17" i="4"/>
  <c r="AL17" i="4" s="1"/>
  <c r="Q21" i="4"/>
  <c r="R21" i="4" s="1"/>
  <c r="P5" i="4"/>
  <c r="O5" i="4"/>
  <c r="AO5" i="4"/>
  <c r="O6" i="4"/>
  <c r="P6" i="4" s="1"/>
  <c r="Q6" i="4" s="1"/>
  <c r="R6" i="4" s="1"/>
  <c r="Y8" i="4"/>
  <c r="Z8" i="4" s="1"/>
  <c r="AA8" i="4" s="1"/>
  <c r="AB8" i="4" s="1"/>
  <c r="AJ11" i="4"/>
  <c r="AK11" i="4" s="1"/>
  <c r="AL11" i="4" s="1"/>
  <c r="AJ12" i="4"/>
  <c r="AK12" i="4" s="1"/>
  <c r="AL12" i="4" s="1"/>
  <c r="AX12" i="4"/>
  <c r="AY12" i="4" s="1"/>
  <c r="AZ12" i="4" s="1"/>
  <c r="BA12" i="4" s="1"/>
  <c r="AJ15" i="4"/>
  <c r="AK15" i="4" s="1"/>
  <c r="AL15" i="4" s="1"/>
  <c r="AJ16" i="4"/>
  <c r="AK16" i="4" s="1"/>
  <c r="AL16" i="4" s="1"/>
  <c r="AX16" i="4"/>
  <c r="AY16" i="4" s="1"/>
  <c r="AZ16" i="4" s="1"/>
  <c r="BA16" i="4" s="1"/>
  <c r="O23" i="4"/>
  <c r="P23" i="4" s="1"/>
  <c r="Q23" i="4" s="1"/>
  <c r="R23" i="4" s="1"/>
  <c r="AS24" i="4"/>
  <c r="AT24" i="4" s="1"/>
  <c r="AU24" i="4" s="1"/>
  <c r="AV24" i="4" s="1"/>
  <c r="AD25" i="4"/>
  <c r="AE25" i="4" s="1"/>
  <c r="AF25" i="4" s="1"/>
  <c r="AG25" i="4" s="1"/>
  <c r="E26" i="4"/>
  <c r="L26" i="4" s="1"/>
  <c r="M26" i="4" s="1"/>
  <c r="J26" i="4"/>
  <c r="AD10" i="4"/>
  <c r="AE10" i="4" s="1"/>
  <c r="AF10" i="4" s="1"/>
  <c r="AG10" i="4" s="1"/>
  <c r="AD14" i="4"/>
  <c r="AE14" i="4" s="1"/>
  <c r="AF14" i="4" s="1"/>
  <c r="AG14" i="4" s="1"/>
  <c r="AS7" i="4"/>
  <c r="AT7" i="4" s="1"/>
  <c r="AU7" i="4" s="1"/>
  <c r="AV7" i="4" s="1"/>
  <c r="AD18" i="4"/>
  <c r="AE18" i="4" s="1"/>
  <c r="AF18" i="4" s="1"/>
  <c r="AG18" i="4" s="1"/>
  <c r="AO19" i="4"/>
  <c r="AP19" i="4" s="1"/>
  <c r="AQ19" i="4" s="1"/>
  <c r="AO28" i="4"/>
  <c r="AP28" i="4" s="1"/>
  <c r="AQ28" i="4" s="1"/>
  <c r="AP8" i="4"/>
  <c r="AQ8" i="4" s="1"/>
  <c r="T11" i="4"/>
  <c r="U11" i="4" s="1"/>
  <c r="V11" i="4" s="1"/>
  <c r="W11" i="4" s="1"/>
  <c r="AZ13" i="4"/>
  <c r="BA13" i="4" s="1"/>
  <c r="T15" i="4"/>
  <c r="U15" i="4" s="1"/>
  <c r="V15" i="4" s="1"/>
  <c r="W15" i="4" s="1"/>
  <c r="T16" i="4"/>
  <c r="U16" i="4" s="1"/>
  <c r="V16" i="4" s="1"/>
  <c r="W16" i="4" s="1"/>
  <c r="Y19" i="4"/>
  <c r="Z19" i="4" s="1"/>
  <c r="AA19" i="4" s="1"/>
  <c r="AB19" i="4" s="1"/>
  <c r="O22" i="4"/>
  <c r="P22" i="4" s="1"/>
  <c r="Q22" i="4" s="1"/>
  <c r="R22" i="4" s="1"/>
  <c r="AD22" i="4"/>
  <c r="AE22" i="4" s="1"/>
  <c r="AF22" i="4" s="1"/>
  <c r="AG22" i="4" s="1"/>
  <c r="U23" i="4"/>
  <c r="V23" i="4" s="1"/>
  <c r="W23" i="4" s="1"/>
  <c r="AO23" i="4"/>
  <c r="D26" i="4"/>
  <c r="K26" i="4" s="1"/>
  <c r="AO31" i="4"/>
  <c r="AP31" i="4" s="1"/>
  <c r="AQ31" i="4" s="1"/>
  <c r="AP32" i="4"/>
  <c r="AQ32" i="4" s="1"/>
  <c r="J38" i="4"/>
  <c r="D38" i="4"/>
  <c r="K38" i="4" s="1"/>
  <c r="AZ8" i="4"/>
  <c r="BA8" i="4" s="1"/>
  <c r="P14" i="4"/>
  <c r="Q14" i="4" s="1"/>
  <c r="R14" i="4" s="1"/>
  <c r="O14" i="4"/>
  <c r="K39" i="4"/>
  <c r="E39" i="4"/>
  <c r="L39" i="4" s="1"/>
  <c r="M39" i="4" s="1"/>
  <c r="E3" i="4"/>
  <c r="L3" i="4" s="1"/>
  <c r="M3" i="4" s="1"/>
  <c r="V8" i="4"/>
  <c r="W8" i="4" s="1"/>
  <c r="O13" i="4"/>
  <c r="P13" i="4" s="1"/>
  <c r="Q13" i="4" s="1"/>
  <c r="R13" i="4" s="1"/>
  <c r="P18" i="4"/>
  <c r="Q18" i="4" s="1"/>
  <c r="R18" i="4" s="1"/>
  <c r="O18" i="4"/>
  <c r="U19" i="4"/>
  <c r="V19" i="4" s="1"/>
  <c r="W19" i="4" s="1"/>
  <c r="K21" i="4"/>
  <c r="E28" i="4"/>
  <c r="L28" i="4" s="1"/>
  <c r="M28" i="4" s="1"/>
  <c r="K28" i="4"/>
  <c r="AZ3" i="4"/>
  <c r="BA3" i="4" s="1"/>
  <c r="AS4" i="4"/>
  <c r="AT4" i="4" s="1"/>
  <c r="AU4" i="4" s="1"/>
  <c r="AV4" i="4" s="1"/>
  <c r="AJ7" i="4"/>
  <c r="AK7" i="4" s="1"/>
  <c r="AL7" i="4" s="1"/>
  <c r="Y9" i="4"/>
  <c r="Z9" i="4" s="1"/>
  <c r="AA9" i="4" s="1"/>
  <c r="AB9" i="4" s="1"/>
  <c r="AE19" i="4"/>
  <c r="AF19" i="4" s="1"/>
  <c r="AG19" i="4" s="1"/>
  <c r="AU20" i="4"/>
  <c r="AV20" i="4" s="1"/>
  <c r="AX28" i="4"/>
  <c r="AY28" i="4" s="1"/>
  <c r="AZ28" i="4" s="1"/>
  <c r="BA28" i="4" s="1"/>
  <c r="AF33" i="4"/>
  <c r="AG33" i="4" s="1"/>
  <c r="AX33" i="4"/>
  <c r="AY33" i="4" s="1"/>
  <c r="AZ33" i="4" s="1"/>
  <c r="BA33" i="4" s="1"/>
  <c r="AJ35" i="4"/>
  <c r="AK35" i="4" s="1"/>
  <c r="AL35" i="4" s="1"/>
  <c r="AT38" i="4"/>
  <c r="AU38" i="4" s="1"/>
  <c r="AV38" i="4" s="1"/>
  <c r="AX39" i="4"/>
  <c r="AY39" i="4" s="1"/>
  <c r="AZ39" i="4" s="1"/>
  <c r="BA39" i="4" s="1"/>
  <c r="AS40" i="4"/>
  <c r="AT40" i="4" s="1"/>
  <c r="AU40" i="4" s="1"/>
  <c r="AV40" i="4" s="1"/>
  <c r="Y5" i="4"/>
  <c r="Z5" i="4" s="1"/>
  <c r="O10" i="4"/>
  <c r="P10" i="4" s="1"/>
  <c r="Q10" i="4" s="1"/>
  <c r="R10" i="4" s="1"/>
  <c r="O19" i="4"/>
  <c r="P19" i="4" s="1"/>
  <c r="Q19" i="4" s="1"/>
  <c r="R19" i="4" s="1"/>
  <c r="T33" i="4"/>
  <c r="U33" i="4"/>
  <c r="V33" i="4" s="1"/>
  <c r="W33" i="4" s="1"/>
  <c r="AX36" i="4"/>
  <c r="AY36" i="4" s="1"/>
  <c r="AZ36" i="4" s="1"/>
  <c r="BA36" i="4" s="1"/>
  <c r="T5" i="4"/>
  <c r="U5" i="4" s="1"/>
  <c r="V5" i="4" s="1"/>
  <c r="W5" i="4" s="1"/>
  <c r="AS6" i="4"/>
  <c r="AT6" i="4" s="1"/>
  <c r="AU6" i="4" s="1"/>
  <c r="AV6" i="4" s="1"/>
  <c r="K9" i="4"/>
  <c r="AU9" i="4"/>
  <c r="AV9" i="4" s="1"/>
  <c r="AP9" i="4"/>
  <c r="AQ9" i="4" s="1"/>
  <c r="V12" i="4"/>
  <c r="W12" i="4" s="1"/>
  <c r="Y13" i="4"/>
  <c r="Z13" i="4" s="1"/>
  <c r="AA13" i="4" s="1"/>
  <c r="AB13" i="4" s="1"/>
  <c r="AO13" i="4"/>
  <c r="AP13" i="4" s="1"/>
  <c r="AQ13" i="4" s="1"/>
  <c r="AO18" i="4"/>
  <c r="AP18" i="4" s="1"/>
  <c r="AQ18" i="4" s="1"/>
  <c r="AJ20" i="4"/>
  <c r="AK20" i="4" s="1"/>
  <c r="AL20" i="4" s="1"/>
  <c r="AX20" i="4"/>
  <c r="AY20" i="4" s="1"/>
  <c r="AZ20" i="4" s="1"/>
  <c r="BA20" i="4" s="1"/>
  <c r="Y23" i="4"/>
  <c r="Z23" i="4" s="1"/>
  <c r="AD24" i="4"/>
  <c r="AE24" i="4" s="1"/>
  <c r="AF24" i="4" s="1"/>
  <c r="AG24" i="4" s="1"/>
  <c r="AO25" i="4"/>
  <c r="AP25" i="4" s="1"/>
  <c r="AQ25" i="4" s="1"/>
  <c r="J34" i="4"/>
  <c r="D34" i="4"/>
  <c r="K34" i="4" s="1"/>
  <c r="Q36" i="4"/>
  <c r="R36" i="4" s="1"/>
  <c r="Y41" i="4"/>
  <c r="Z41" i="4"/>
  <c r="AA41" i="4" s="1"/>
  <c r="AB41" i="4" s="1"/>
  <c r="P4" i="4"/>
  <c r="Q4" i="4" s="1"/>
  <c r="R4" i="4" s="1"/>
  <c r="AS11" i="4"/>
  <c r="AT11" i="4" s="1"/>
  <c r="AU11" i="4" s="1"/>
  <c r="AV11" i="4" s="1"/>
  <c r="Y12" i="4"/>
  <c r="Z12" i="4" s="1"/>
  <c r="AA12" i="4" s="1"/>
  <c r="AB12" i="4" s="1"/>
  <c r="AP12" i="4"/>
  <c r="AQ12" i="4" s="1"/>
  <c r="AS15" i="4"/>
  <c r="AT15" i="4" s="1"/>
  <c r="AU15" i="4" s="1"/>
  <c r="AV15" i="4" s="1"/>
  <c r="AP16" i="4"/>
  <c r="AQ16" i="4" s="1"/>
  <c r="E18" i="4"/>
  <c r="L18" i="4" s="1"/>
  <c r="M18" i="4" s="1"/>
  <c r="T20" i="4"/>
  <c r="U20" i="4" s="1"/>
  <c r="V20" i="4" s="1"/>
  <c r="W20" i="4" s="1"/>
  <c r="AP27" i="4"/>
  <c r="AQ27" i="4" s="1"/>
  <c r="AA27" i="4"/>
  <c r="AB27" i="4" s="1"/>
  <c r="AK34" i="4"/>
  <c r="AL34" i="4" s="1"/>
  <c r="AS35" i="4"/>
  <c r="AT35" i="4" s="1"/>
  <c r="AU35" i="4" s="1"/>
  <c r="AV35" i="4" s="1"/>
  <c r="T37" i="4"/>
  <c r="U37" i="4" s="1"/>
  <c r="V37" i="4" s="1"/>
  <c r="W37" i="4" s="1"/>
  <c r="AJ3" i="4"/>
  <c r="AK3" i="4" s="1"/>
  <c r="AL3" i="4" s="1"/>
  <c r="E4" i="4"/>
  <c r="L4" i="4" s="1"/>
  <c r="M4" i="4" s="1"/>
  <c r="J4" i="4"/>
  <c r="AJ8" i="4"/>
  <c r="AK8" i="4" s="1"/>
  <c r="AL8" i="4" s="1"/>
  <c r="O9" i="4"/>
  <c r="P9" i="4" s="1"/>
  <c r="Q9" i="4" s="1"/>
  <c r="R9" i="4" s="1"/>
  <c r="AS10" i="4"/>
  <c r="AT10" i="4" s="1"/>
  <c r="AU10" i="4" s="1"/>
  <c r="AV10" i="4" s="1"/>
  <c r="K13" i="4"/>
  <c r="AU13" i="4"/>
  <c r="AV13" i="4" s="1"/>
  <c r="AS14" i="4"/>
  <c r="AT14" i="4" s="1"/>
  <c r="AU14" i="4" s="1"/>
  <c r="AV14" i="4" s="1"/>
  <c r="K17" i="4"/>
  <c r="AK19" i="4"/>
  <c r="AL19" i="4" s="1"/>
  <c r="K22" i="4"/>
  <c r="AO22" i="4"/>
  <c r="AP22" i="4" s="1"/>
  <c r="AQ22" i="4" s="1"/>
  <c r="AD23" i="4"/>
  <c r="AE23" i="4" s="1"/>
  <c r="AF23" i="4" s="1"/>
  <c r="AG23" i="4" s="1"/>
  <c r="O24" i="4"/>
  <c r="P24" i="4" s="1"/>
  <c r="Q24" i="4" s="1"/>
  <c r="R24" i="4" s="1"/>
  <c r="Y36" i="4"/>
  <c r="Z36" i="4" s="1"/>
  <c r="AA36" i="4" s="1"/>
  <c r="AB36" i="4" s="1"/>
  <c r="Y40" i="4"/>
  <c r="Z40" i="4" s="1"/>
  <c r="AA40" i="4" s="1"/>
  <c r="AB40" i="4" s="1"/>
  <c r="AY6" i="4"/>
  <c r="AZ6" i="4" s="1"/>
  <c r="BA6" i="4" s="1"/>
  <c r="AX6" i="4"/>
  <c r="AO7" i="4"/>
  <c r="AP7" i="4" s="1"/>
  <c r="AQ7" i="4" s="1"/>
  <c r="AD8" i="4"/>
  <c r="AE8" i="4" s="1"/>
  <c r="AF8" i="4" s="1"/>
  <c r="AG8" i="4" s="1"/>
  <c r="T9" i="4"/>
  <c r="U9" i="4" s="1"/>
  <c r="V9" i="4" s="1"/>
  <c r="W9" i="4" s="1"/>
  <c r="AY10" i="4"/>
  <c r="AZ10" i="4" s="1"/>
  <c r="BA10" i="4" s="1"/>
  <c r="AX10" i="4"/>
  <c r="AO11" i="4"/>
  <c r="AP11" i="4" s="1"/>
  <c r="AQ11" i="4" s="1"/>
  <c r="AD12" i="4"/>
  <c r="AE12" i="4" s="1"/>
  <c r="AF12" i="4" s="1"/>
  <c r="AG12" i="4" s="1"/>
  <c r="T13" i="4"/>
  <c r="U13" i="4" s="1"/>
  <c r="V13" i="4" s="1"/>
  <c r="W13" i="4" s="1"/>
  <c r="AX14" i="4"/>
  <c r="AY14" i="4" s="1"/>
  <c r="AZ14" i="4" s="1"/>
  <c r="BA14" i="4" s="1"/>
  <c r="AO15" i="4"/>
  <c r="AP15" i="4" s="1"/>
  <c r="AQ15" i="4" s="1"/>
  <c r="AE16" i="4"/>
  <c r="AF16" i="4" s="1"/>
  <c r="AG16" i="4" s="1"/>
  <c r="AY18" i="4"/>
  <c r="AZ18" i="4" s="1"/>
  <c r="BA18" i="4" s="1"/>
  <c r="AE20" i="4"/>
  <c r="AF20" i="4" s="1"/>
  <c r="AG20" i="4" s="1"/>
  <c r="AY22" i="4"/>
  <c r="AZ22" i="4" s="1"/>
  <c r="BA22" i="4" s="1"/>
  <c r="T30" i="4"/>
  <c r="U30" i="4" s="1"/>
  <c r="V30" i="4" s="1"/>
  <c r="W30" i="4" s="1"/>
  <c r="L33" i="4"/>
  <c r="M33" i="4" s="1"/>
  <c r="K36" i="4"/>
  <c r="AD36" i="4"/>
  <c r="AE36" i="4" s="1"/>
  <c r="AF36" i="4" s="1"/>
  <c r="AG36" i="4" s="1"/>
  <c r="D37" i="4"/>
  <c r="K37" i="4" s="1"/>
  <c r="J37" i="4"/>
  <c r="AU37" i="4"/>
  <c r="AV37" i="4" s="1"/>
  <c r="U17" i="4"/>
  <c r="U21" i="4"/>
  <c r="AJ24" i="4"/>
  <c r="AK24" i="4" s="1"/>
  <c r="AL24" i="4" s="1"/>
  <c r="AA32" i="4"/>
  <c r="AB32" i="4" s="1"/>
  <c r="AE34" i="4"/>
  <c r="AF34" i="4" s="1"/>
  <c r="AG34" i="4" s="1"/>
  <c r="AY34" i="4"/>
  <c r="AZ34" i="4" s="1"/>
  <c r="BA34" i="4" s="1"/>
  <c r="T35" i="4"/>
  <c r="U35" i="4" s="1"/>
  <c r="V35" i="4" s="1"/>
  <c r="W35" i="4" s="1"/>
  <c r="AJ36" i="4"/>
  <c r="AK36" i="4" s="1"/>
  <c r="AL36" i="4" s="1"/>
  <c r="AE37" i="4"/>
  <c r="AF37" i="4" s="1"/>
  <c r="AG37" i="4" s="1"/>
  <c r="AY37" i="4"/>
  <c r="AZ37" i="4" s="1"/>
  <c r="BA37" i="4" s="1"/>
  <c r="AY38" i="4"/>
  <c r="AZ38" i="4" s="1"/>
  <c r="BA38" i="4" s="1"/>
  <c r="AY40" i="4"/>
  <c r="AZ40" i="4" s="1"/>
  <c r="BA40" i="4" s="1"/>
  <c r="AX40" i="4"/>
  <c r="AE31" i="4"/>
  <c r="AF31" i="4" s="1"/>
  <c r="AG31" i="4" s="1"/>
  <c r="AD32" i="4"/>
  <c r="AE32" i="4" s="1"/>
  <c r="AF32" i="4" s="1"/>
  <c r="AG32" i="4" s="1"/>
  <c r="AP33" i="4"/>
  <c r="AQ33" i="4" s="1"/>
  <c r="P34" i="4"/>
  <c r="Q34" i="4" s="1"/>
  <c r="R34" i="4" s="1"/>
  <c r="D35" i="4"/>
  <c r="K35" i="4" s="1"/>
  <c r="AO36" i="4"/>
  <c r="AP36" i="4" s="1"/>
  <c r="AQ36" i="4" s="1"/>
  <c r="E41" i="4"/>
  <c r="L41" i="4" s="1"/>
  <c r="M41" i="4" s="1"/>
  <c r="AJ9" i="4"/>
  <c r="AK9" i="4" s="1"/>
  <c r="AL9" i="4" s="1"/>
  <c r="P11" i="4"/>
  <c r="Q11" i="4" s="1"/>
  <c r="R11" i="4" s="1"/>
  <c r="P15" i="4"/>
  <c r="Q15" i="4" s="1"/>
  <c r="R15" i="4" s="1"/>
  <c r="E16" i="4"/>
  <c r="L16" i="4" s="1"/>
  <c r="M16" i="4" s="1"/>
  <c r="O16" i="4"/>
  <c r="P16" i="4" s="1"/>
  <c r="Q16" i="4" s="1"/>
  <c r="R16" i="4" s="1"/>
  <c r="AJ18" i="4"/>
  <c r="AK18" i="4" s="1"/>
  <c r="AL18" i="4" s="1"/>
  <c r="O20" i="4"/>
  <c r="P20" i="4" s="1"/>
  <c r="Q20" i="4" s="1"/>
  <c r="R20" i="4" s="1"/>
  <c r="AJ22" i="4"/>
  <c r="AK22" i="4" s="1"/>
  <c r="AL22" i="4" s="1"/>
  <c r="AO24" i="4"/>
  <c r="AP24" i="4" s="1"/>
  <c r="AQ24" i="4" s="1"/>
  <c r="AD30" i="4"/>
  <c r="AE30" i="4" s="1"/>
  <c r="AF30" i="4" s="1"/>
  <c r="AG30" i="4" s="1"/>
  <c r="Q32" i="4"/>
  <c r="R32" i="4" s="1"/>
  <c r="AU33" i="4"/>
  <c r="AV33" i="4" s="1"/>
  <c r="AO34" i="4"/>
  <c r="AP34" i="4" s="1"/>
  <c r="AQ34" i="4" s="1"/>
  <c r="AE4" i="4"/>
  <c r="AF4" i="4" s="1"/>
  <c r="AG4" i="4" s="1"/>
  <c r="AJ5" i="4"/>
  <c r="D6" i="4"/>
  <c r="Y6" i="4"/>
  <c r="Z6" i="4" s="1"/>
  <c r="AA6" i="4" s="1"/>
  <c r="AB6" i="4" s="1"/>
  <c r="O7" i="4"/>
  <c r="P7" i="4" s="1"/>
  <c r="Q7" i="4" s="1"/>
  <c r="R7" i="4" s="1"/>
  <c r="D8" i="4"/>
  <c r="K8" i="4" s="1"/>
  <c r="AS8" i="4"/>
  <c r="AT8" i="4" s="1"/>
  <c r="AU8" i="4" s="1"/>
  <c r="AV8" i="4" s="1"/>
  <c r="D10" i="4"/>
  <c r="Y10" i="4"/>
  <c r="Z10" i="4" s="1"/>
  <c r="AA10" i="4" s="1"/>
  <c r="AB10" i="4" s="1"/>
  <c r="O11" i="4"/>
  <c r="D12" i="4"/>
  <c r="K12" i="4" s="1"/>
  <c r="AS12" i="4"/>
  <c r="AT12" i="4" s="1"/>
  <c r="AU12" i="4" s="1"/>
  <c r="AV12" i="4" s="1"/>
  <c r="AJ13" i="4"/>
  <c r="AK13" i="4" s="1"/>
  <c r="AL13" i="4" s="1"/>
  <c r="D14" i="4"/>
  <c r="Y14" i="4"/>
  <c r="Z14" i="4" s="1"/>
  <c r="AA14" i="4" s="1"/>
  <c r="AB14" i="4" s="1"/>
  <c r="O15" i="4"/>
  <c r="D16" i="4"/>
  <c r="K16" i="4" s="1"/>
  <c r="AS17" i="4"/>
  <c r="AT17" i="4" s="1"/>
  <c r="AU17" i="4" s="1"/>
  <c r="AV17" i="4" s="1"/>
  <c r="D19" i="4"/>
  <c r="D20" i="4"/>
  <c r="K20" i="4" s="1"/>
  <c r="AS21" i="4"/>
  <c r="AT21" i="4" s="1"/>
  <c r="AU21" i="4" s="1"/>
  <c r="AV21" i="4" s="1"/>
  <c r="D23" i="4"/>
  <c r="AX25" i="4"/>
  <c r="AY25" i="4" s="1"/>
  <c r="AZ25" i="4" s="1"/>
  <c r="BA25" i="4" s="1"/>
  <c r="T27" i="4"/>
  <c r="U27" i="4" s="1"/>
  <c r="V27" i="4" s="1"/>
  <c r="W27" i="4" s="1"/>
  <c r="AJ27" i="4"/>
  <c r="AK27" i="4" s="1"/>
  <c r="AL27" i="4" s="1"/>
  <c r="U32" i="4"/>
  <c r="V32" i="4" s="1"/>
  <c r="W32" i="4" s="1"/>
  <c r="P33" i="4"/>
  <c r="Q33" i="4" s="1"/>
  <c r="R33" i="4" s="1"/>
  <c r="T34" i="4"/>
  <c r="U34" i="4" s="1"/>
  <c r="V34" i="4" s="1"/>
  <c r="W34" i="4" s="1"/>
  <c r="J35" i="4"/>
  <c r="AX35" i="4"/>
  <c r="AY35" i="4"/>
  <c r="AZ35" i="4" s="1"/>
  <c r="BA35" i="4" s="1"/>
  <c r="T36" i="4"/>
  <c r="U36" i="4" s="1"/>
  <c r="V36" i="4" s="1"/>
  <c r="W36" i="4" s="1"/>
  <c r="AP38" i="4"/>
  <c r="AQ38" i="4" s="1"/>
  <c r="D40" i="4"/>
  <c r="K40" i="4" s="1"/>
  <c r="E40" i="4"/>
  <c r="L40" i="4" s="1"/>
  <c r="M40" i="4" s="1"/>
  <c r="P30" i="4"/>
  <c r="Q30" i="4" s="1"/>
  <c r="R30" i="4" s="1"/>
  <c r="Z30" i="4"/>
  <c r="AA30" i="4" s="1"/>
  <c r="AB30" i="4" s="1"/>
  <c r="Y30" i="4"/>
  <c r="AO35" i="4"/>
  <c r="AP35" i="4" s="1"/>
  <c r="AQ35" i="4" s="1"/>
  <c r="AO40" i="4"/>
  <c r="AP40" i="4" s="1"/>
  <c r="AQ40" i="4" s="1"/>
  <c r="AO26" i="4"/>
  <c r="AP26" i="4" s="1"/>
  <c r="AQ26" i="4" s="1"/>
  <c r="Z28" i="4"/>
  <c r="AA28" i="4" s="1"/>
  <c r="AB28" i="4" s="1"/>
  <c r="AJ29" i="4"/>
  <c r="AK29" i="4" s="1"/>
  <c r="AL29" i="4" s="1"/>
  <c r="J30" i="4"/>
  <c r="E30" i="4"/>
  <c r="L30" i="4" s="1"/>
  <c r="M30" i="4" s="1"/>
  <c r="O30" i="4"/>
  <c r="P31" i="4"/>
  <c r="Q31" i="4" s="1"/>
  <c r="R31" i="4" s="1"/>
  <c r="AT32" i="4"/>
  <c r="AU32" i="4" s="1"/>
  <c r="AV32" i="4" s="1"/>
  <c r="AD35" i="4"/>
  <c r="AE35" i="4" s="1"/>
  <c r="AF35" i="4" s="1"/>
  <c r="AG35" i="4" s="1"/>
  <c r="P39" i="4"/>
  <c r="Q39" i="4" s="1"/>
  <c r="R39" i="4" s="1"/>
  <c r="AT39" i="4"/>
  <c r="AU39" i="4" s="1"/>
  <c r="AV39" i="4" s="1"/>
  <c r="AJ31" i="4"/>
  <c r="AK31" i="4" s="1"/>
  <c r="AL31" i="4" s="1"/>
  <c r="Z33" i="4"/>
  <c r="AA33" i="4" s="1"/>
  <c r="AB33" i="4" s="1"/>
  <c r="AJ33" i="4"/>
  <c r="AK33" i="4" s="1"/>
  <c r="AL33" i="4" s="1"/>
  <c r="Z34" i="4"/>
  <c r="AA34" i="4" s="1"/>
  <c r="AB34" i="4" s="1"/>
  <c r="AJ37" i="4"/>
  <c r="AK37" i="4" s="1"/>
  <c r="AL37" i="4" s="1"/>
  <c r="P38" i="4"/>
  <c r="Q38" i="4" s="1"/>
  <c r="R38" i="4" s="1"/>
  <c r="Y38" i="4"/>
  <c r="Z38" i="4" s="1"/>
  <c r="AA38" i="4" s="1"/>
  <c r="AB38" i="4" s="1"/>
  <c r="AD40" i="4"/>
  <c r="AE40" i="4"/>
  <c r="AF40" i="4" s="1"/>
  <c r="AG40" i="4" s="1"/>
  <c r="AO41" i="4"/>
  <c r="AP41" i="4" s="1"/>
  <c r="AQ41" i="4" s="1"/>
  <c r="AE29" i="4"/>
  <c r="AF29" i="4" s="1"/>
  <c r="AG29" i="4" s="1"/>
  <c r="V40" i="4"/>
  <c r="W40" i="4" s="1"/>
  <c r="AX23" i="4"/>
  <c r="AY23" i="4" s="1"/>
  <c r="AZ23" i="4" s="1"/>
  <c r="BA23" i="4" s="1"/>
  <c r="P25" i="4"/>
  <c r="Q25" i="4" s="1"/>
  <c r="R25" i="4" s="1"/>
  <c r="AD27" i="4"/>
  <c r="AE27" i="4" s="1"/>
  <c r="AF27" i="4" s="1"/>
  <c r="AG27" i="4" s="1"/>
  <c r="AY27" i="4"/>
  <c r="AZ27" i="4" s="1"/>
  <c r="BA27" i="4" s="1"/>
  <c r="U28" i="4"/>
  <c r="V28" i="4" s="1"/>
  <c r="W28" i="4" s="1"/>
  <c r="AD29" i="4"/>
  <c r="AO29" i="4"/>
  <c r="AP29" i="4" s="1"/>
  <c r="AQ29" i="4" s="1"/>
  <c r="E36" i="4"/>
  <c r="L36" i="4" s="1"/>
  <c r="M36" i="4" s="1"/>
  <c r="U39" i="4"/>
  <c r="V39" i="4" s="1"/>
  <c r="W39" i="4" s="1"/>
  <c r="AO39" i="4"/>
  <c r="AP39" i="4" s="1"/>
  <c r="AQ39" i="4" s="1"/>
  <c r="U41" i="4"/>
  <c r="V41" i="4" s="1"/>
  <c r="W41" i="4" s="1"/>
  <c r="E27" i="4"/>
  <c r="L27" i="4" s="1"/>
  <c r="M27" i="4" s="1"/>
  <c r="P35" i="4"/>
  <c r="Q35" i="4" s="1"/>
  <c r="R35" i="4" s="1"/>
  <c r="AT36" i="4"/>
  <c r="AU36" i="4" s="1"/>
  <c r="AV36" i="4" s="1"/>
  <c r="AJ41" i="4"/>
  <c r="AK41" i="4" s="1"/>
  <c r="AL41" i="4" s="1"/>
  <c r="AA8" i="3"/>
  <c r="AB8" i="3" s="1"/>
  <c r="AZ8" i="3"/>
  <c r="BA8" i="3" s="1"/>
  <c r="K6" i="3"/>
  <c r="E6" i="3"/>
  <c r="L6" i="3" s="1"/>
  <c r="M6" i="3" s="1"/>
  <c r="K7" i="3"/>
  <c r="E7" i="3"/>
  <c r="L7" i="3" s="1"/>
  <c r="M7" i="3" s="1"/>
  <c r="P3" i="3"/>
  <c r="Q3" i="3" s="1"/>
  <c r="R3" i="3" s="1"/>
  <c r="AP8" i="3"/>
  <c r="AQ8" i="3" s="1"/>
  <c r="AJ12" i="3"/>
  <c r="AK12" i="3" s="1"/>
  <c r="AL12" i="3" s="1"/>
  <c r="AF13" i="3"/>
  <c r="AG13" i="3" s="1"/>
  <c r="AS16" i="3"/>
  <c r="AT16" i="3"/>
  <c r="AU16" i="3" s="1"/>
  <c r="AV16" i="3" s="1"/>
  <c r="AX34" i="3"/>
  <c r="AY34" i="3" s="1"/>
  <c r="AZ34" i="3" s="1"/>
  <c r="BA34" i="3" s="1"/>
  <c r="AX5" i="3"/>
  <c r="AY5" i="3" s="1"/>
  <c r="AZ5" i="3" s="1"/>
  <c r="BA5" i="3" s="1"/>
  <c r="P8" i="3"/>
  <c r="Q8" i="3" s="1"/>
  <c r="R8" i="3" s="1"/>
  <c r="AI8" i="3"/>
  <c r="AJ8" i="3" s="1"/>
  <c r="AK8" i="3" s="1"/>
  <c r="AL8" i="3" s="1"/>
  <c r="O9" i="3"/>
  <c r="P9" i="3" s="1"/>
  <c r="Q9" i="3" s="1"/>
  <c r="R9" i="3" s="1"/>
  <c r="Z11" i="3"/>
  <c r="AA11" i="3" s="1"/>
  <c r="AB11" i="3" s="1"/>
  <c r="AX13" i="3"/>
  <c r="AY13" i="3" s="1"/>
  <c r="AZ13" i="3" s="1"/>
  <c r="BA13" i="3" s="1"/>
  <c r="Z14" i="3"/>
  <c r="AA14" i="3" s="1"/>
  <c r="AB14" i="3" s="1"/>
  <c r="D15" i="3"/>
  <c r="K15" i="3" s="1"/>
  <c r="AE15" i="3"/>
  <c r="AF15" i="3" s="1"/>
  <c r="AG15" i="3" s="1"/>
  <c r="E16" i="3"/>
  <c r="L16" i="3" s="1"/>
  <c r="M16" i="3" s="1"/>
  <c r="T18" i="3"/>
  <c r="U18" i="3" s="1"/>
  <c r="V18" i="3" s="1"/>
  <c r="W18" i="3" s="1"/>
  <c r="O21" i="3"/>
  <c r="P21" i="3" s="1"/>
  <c r="Q21" i="3" s="1"/>
  <c r="R21" i="3" s="1"/>
  <c r="AJ21" i="3"/>
  <c r="AK21" i="3" s="1"/>
  <c r="AL21" i="3" s="1"/>
  <c r="AX36" i="3"/>
  <c r="AY36" i="3" s="1"/>
  <c r="AZ36" i="3" s="1"/>
  <c r="BA36" i="3" s="1"/>
  <c r="E3" i="3"/>
  <c r="L3" i="3" s="1"/>
  <c r="M3" i="3" s="1"/>
  <c r="O3" i="3"/>
  <c r="AE3" i="3"/>
  <c r="AF3" i="3" s="1"/>
  <c r="AG3" i="3" s="1"/>
  <c r="U4" i="3"/>
  <c r="V4" i="3" s="1"/>
  <c r="W4" i="3" s="1"/>
  <c r="AS4" i="3"/>
  <c r="AT4" i="3" s="1"/>
  <c r="AU4" i="3" s="1"/>
  <c r="AV4" i="3" s="1"/>
  <c r="K5" i="3"/>
  <c r="AI5" i="3"/>
  <c r="AJ5" i="3" s="1"/>
  <c r="AK5" i="3" s="1"/>
  <c r="AL5" i="3" s="1"/>
  <c r="Z6" i="3"/>
  <c r="AA6" i="3" s="1"/>
  <c r="AB6" i="3" s="1"/>
  <c r="AO6" i="3"/>
  <c r="AP6" i="3" s="1"/>
  <c r="AQ6" i="3" s="1"/>
  <c r="J7" i="3"/>
  <c r="AT8" i="3"/>
  <c r="AU8" i="3" s="1"/>
  <c r="AV8" i="3" s="1"/>
  <c r="Z9" i="3"/>
  <c r="AA9" i="3" s="1"/>
  <c r="AB9" i="3" s="1"/>
  <c r="AT9" i="3"/>
  <c r="AU9" i="3" s="1"/>
  <c r="AV9" i="3" s="1"/>
  <c r="E10" i="3"/>
  <c r="L10" i="3" s="1"/>
  <c r="M10" i="3" s="1"/>
  <c r="P11" i="3"/>
  <c r="Q11" i="3" s="1"/>
  <c r="R11" i="3" s="1"/>
  <c r="AO11" i="3"/>
  <c r="AP11" i="3" s="1"/>
  <c r="AQ11" i="3" s="1"/>
  <c r="AI12" i="3"/>
  <c r="AT12" i="3"/>
  <c r="AU12" i="3" s="1"/>
  <c r="AV12" i="3" s="1"/>
  <c r="E13" i="3"/>
  <c r="L13" i="3" s="1"/>
  <c r="M13" i="3" s="1"/>
  <c r="K13" i="3"/>
  <c r="AO17" i="3"/>
  <c r="AP17" i="3" s="1"/>
  <c r="AQ17" i="3" s="1"/>
  <c r="AA22" i="3"/>
  <c r="AB22" i="3" s="1"/>
  <c r="Z25" i="3"/>
  <c r="AA25" i="3" s="1"/>
  <c r="AB25" i="3" s="1"/>
  <c r="O29" i="3"/>
  <c r="P29" i="3"/>
  <c r="Q29" i="3" s="1"/>
  <c r="R29" i="3" s="1"/>
  <c r="AE36" i="3"/>
  <c r="AF36" i="3" s="1"/>
  <c r="AG36" i="3" s="1"/>
  <c r="AY6" i="3"/>
  <c r="AZ6" i="3" s="1"/>
  <c r="BA6" i="3" s="1"/>
  <c r="J6" i="3"/>
  <c r="AE7" i="3"/>
  <c r="AF7" i="3" s="1"/>
  <c r="AG7" i="3" s="1"/>
  <c r="AK9" i="3"/>
  <c r="AL9" i="3" s="1"/>
  <c r="AE14" i="3"/>
  <c r="AF14" i="3" s="1"/>
  <c r="AG14" i="3" s="1"/>
  <c r="E19" i="3"/>
  <c r="L19" i="3" s="1"/>
  <c r="M19" i="3" s="1"/>
  <c r="K19" i="3"/>
  <c r="O20" i="3"/>
  <c r="P20" i="3" s="1"/>
  <c r="Q20" i="3" s="1"/>
  <c r="R20" i="3" s="1"/>
  <c r="K24" i="3"/>
  <c r="E24" i="3"/>
  <c r="L24" i="3" s="1"/>
  <c r="M24" i="3" s="1"/>
  <c r="D27" i="3"/>
  <c r="K27" i="3" s="1"/>
  <c r="J27" i="3"/>
  <c r="T28" i="3"/>
  <c r="U28" i="3" s="1"/>
  <c r="AO33" i="3"/>
  <c r="AP33" i="3" s="1"/>
  <c r="AQ33" i="3" s="1"/>
  <c r="O35" i="3"/>
  <c r="P35" i="3" s="1"/>
  <c r="Q35" i="3" s="1"/>
  <c r="R35" i="3" s="1"/>
  <c r="K4" i="3"/>
  <c r="AO10" i="3"/>
  <c r="AP10" i="3" s="1"/>
  <c r="AQ10" i="3" s="1"/>
  <c r="Z39" i="3"/>
  <c r="AA39" i="3" s="1"/>
  <c r="AB39" i="3" s="1"/>
  <c r="E4" i="3"/>
  <c r="L4" i="3" s="1"/>
  <c r="M4" i="3" s="1"/>
  <c r="U8" i="3"/>
  <c r="V8" i="3" s="1"/>
  <c r="W8" i="3" s="1"/>
  <c r="AE8" i="3"/>
  <c r="AF8" i="3" s="1"/>
  <c r="AG8" i="3" s="1"/>
  <c r="AY9" i="3"/>
  <c r="AZ9" i="3" s="1"/>
  <c r="BA9" i="3" s="1"/>
  <c r="AT10" i="3"/>
  <c r="AU10" i="3" s="1"/>
  <c r="AV10" i="3" s="1"/>
  <c r="D11" i="3"/>
  <c r="K11" i="3" s="1"/>
  <c r="AE11" i="3"/>
  <c r="AF11" i="3" s="1"/>
  <c r="AG11" i="3" s="1"/>
  <c r="Q16" i="3"/>
  <c r="R16" i="3" s="1"/>
  <c r="J17" i="3"/>
  <c r="D17" i="3"/>
  <c r="K17" i="3" s="1"/>
  <c r="K22" i="3"/>
  <c r="AO23" i="3"/>
  <c r="AP23" i="3" s="1"/>
  <c r="AQ23" i="3" s="1"/>
  <c r="AN26" i="3"/>
  <c r="AO26" i="3" s="1"/>
  <c r="AP26" i="3" s="1"/>
  <c r="AQ26" i="3" s="1"/>
  <c r="AE30" i="3"/>
  <c r="AF30" i="3" s="1"/>
  <c r="AG30" i="3" s="1"/>
  <c r="AX32" i="3"/>
  <c r="AY32" i="3" s="1"/>
  <c r="AZ32" i="3" s="1"/>
  <c r="BA32" i="3" s="1"/>
  <c r="AI3" i="3"/>
  <c r="AJ3" i="3" s="1"/>
  <c r="AK3" i="3" s="1"/>
  <c r="AL3" i="3" s="1"/>
  <c r="Z4" i="3"/>
  <c r="AA4" i="3" s="1"/>
  <c r="AB4" i="3" s="1"/>
  <c r="O5" i="3"/>
  <c r="P5" i="3" s="1"/>
  <c r="Q5" i="3" s="1"/>
  <c r="R5" i="3" s="1"/>
  <c r="AN9" i="3"/>
  <c r="AO9" i="3" s="1"/>
  <c r="AP9" i="3" s="1"/>
  <c r="AQ9" i="3" s="1"/>
  <c r="AJ10" i="3"/>
  <c r="AK10" i="3" s="1"/>
  <c r="AL10" i="3" s="1"/>
  <c r="AS11" i="3"/>
  <c r="AT11" i="3" s="1"/>
  <c r="AU11" i="3" s="1"/>
  <c r="AV11" i="3" s="1"/>
  <c r="AT13" i="3"/>
  <c r="AU13" i="3" s="1"/>
  <c r="AV13" i="3" s="1"/>
  <c r="E14" i="3"/>
  <c r="L14" i="3" s="1"/>
  <c r="M14" i="3" s="1"/>
  <c r="AI14" i="3"/>
  <c r="AJ14" i="3" s="1"/>
  <c r="AK14" i="3" s="1"/>
  <c r="AL14" i="3" s="1"/>
  <c r="O19" i="3"/>
  <c r="P19" i="3"/>
  <c r="Q19" i="3" s="1"/>
  <c r="R19" i="3" s="1"/>
  <c r="AN20" i="3"/>
  <c r="AO20" i="3" s="1"/>
  <c r="AP20" i="3" s="1"/>
  <c r="AQ20" i="3" s="1"/>
  <c r="Q22" i="3"/>
  <c r="R22" i="3" s="1"/>
  <c r="J23" i="3"/>
  <c r="E23" i="3"/>
  <c r="L23" i="3" s="1"/>
  <c r="M23" i="3" s="1"/>
  <c r="D23" i="3"/>
  <c r="K23" i="3" s="1"/>
  <c r="AN25" i="3"/>
  <c r="AO25" i="3" s="1"/>
  <c r="AP25" i="3" s="1"/>
  <c r="AQ25" i="3" s="1"/>
  <c r="AE26" i="3"/>
  <c r="AF26" i="3" s="1"/>
  <c r="AG26" i="3" s="1"/>
  <c r="L28" i="3"/>
  <c r="M28" i="3" s="1"/>
  <c r="K28" i="3"/>
  <c r="Z10" i="3"/>
  <c r="AA10" i="3" s="1"/>
  <c r="AB10" i="3" s="1"/>
  <c r="AY10" i="3"/>
  <c r="AZ10" i="3" s="1"/>
  <c r="BA10" i="3" s="1"/>
  <c r="AJ11" i="3"/>
  <c r="AK11" i="3" s="1"/>
  <c r="AL11" i="3" s="1"/>
  <c r="U12" i="3"/>
  <c r="V12" i="3" s="1"/>
  <c r="W12" i="3" s="1"/>
  <c r="AJ13" i="3"/>
  <c r="AK13" i="3" s="1"/>
  <c r="AL13" i="3" s="1"/>
  <c r="V14" i="3"/>
  <c r="W14" i="3" s="1"/>
  <c r="AY14" i="3"/>
  <c r="AZ14" i="3" s="1"/>
  <c r="BA14" i="3" s="1"/>
  <c r="AO15" i="3"/>
  <c r="AP15" i="3" s="1"/>
  <c r="AQ15" i="3" s="1"/>
  <c r="AE17" i="3"/>
  <c r="AF17" i="3" s="1"/>
  <c r="AG17" i="3" s="1"/>
  <c r="U22" i="3"/>
  <c r="V22" i="3" s="1"/>
  <c r="W22" i="3" s="1"/>
  <c r="AJ22" i="3"/>
  <c r="AK22" i="3" s="1"/>
  <c r="AL22" i="3" s="1"/>
  <c r="AI22" i="3"/>
  <c r="AI27" i="3"/>
  <c r="AJ27" i="3" s="1"/>
  <c r="AK27" i="3" s="1"/>
  <c r="AL27" i="3" s="1"/>
  <c r="K29" i="3"/>
  <c r="E29" i="3"/>
  <c r="L29" i="3" s="1"/>
  <c r="M29" i="3" s="1"/>
  <c r="J16" i="3"/>
  <c r="O23" i="3"/>
  <c r="P23" i="3" s="1"/>
  <c r="Q23" i="3" s="1"/>
  <c r="R23" i="3" s="1"/>
  <c r="AI30" i="3"/>
  <c r="AJ30" i="3"/>
  <c r="AK30" i="3" s="1"/>
  <c r="AL30" i="3" s="1"/>
  <c r="Q32" i="3"/>
  <c r="R32" i="3" s="1"/>
  <c r="AA38" i="3"/>
  <c r="AB38" i="3" s="1"/>
  <c r="AI19" i="3"/>
  <c r="AJ19" i="3" s="1"/>
  <c r="AK19" i="3" s="1"/>
  <c r="AL19" i="3" s="1"/>
  <c r="AK24" i="3"/>
  <c r="AL24" i="3" s="1"/>
  <c r="AI25" i="3"/>
  <c r="AJ25" i="3" s="1"/>
  <c r="AK25" i="3" s="1"/>
  <c r="AL25" i="3" s="1"/>
  <c r="P26" i="3"/>
  <c r="Q26" i="3" s="1"/>
  <c r="R26" i="3" s="1"/>
  <c r="D35" i="3"/>
  <c r="K35" i="3" s="1"/>
  <c r="J35" i="3"/>
  <c r="E35" i="3"/>
  <c r="L35" i="3" s="1"/>
  <c r="M35" i="3" s="1"/>
  <c r="AE38" i="3"/>
  <c r="AF38" i="3" s="1"/>
  <c r="AG38" i="3" s="1"/>
  <c r="AU38" i="3"/>
  <c r="AV38" i="3" s="1"/>
  <c r="T41" i="3"/>
  <c r="U41" i="3" s="1"/>
  <c r="V41" i="3" s="1"/>
  <c r="W41" i="3" s="1"/>
  <c r="AY15" i="3"/>
  <c r="AZ15" i="3" s="1"/>
  <c r="BA15" i="3" s="1"/>
  <c r="AJ16" i="3"/>
  <c r="AK16" i="3" s="1"/>
  <c r="AL16" i="3" s="1"/>
  <c r="E18" i="3"/>
  <c r="L18" i="3" s="1"/>
  <c r="M18" i="3" s="1"/>
  <c r="AE18" i="3"/>
  <c r="AF18" i="3" s="1"/>
  <c r="AG18" i="3" s="1"/>
  <c r="AY19" i="3"/>
  <c r="AZ19" i="3" s="1"/>
  <c r="BA19" i="3" s="1"/>
  <c r="Z20" i="3"/>
  <c r="AA20" i="3" s="1"/>
  <c r="AB20" i="3" s="1"/>
  <c r="AO24" i="3"/>
  <c r="AP24" i="3" s="1"/>
  <c r="AQ24" i="3" s="1"/>
  <c r="O26" i="3"/>
  <c r="E30" i="3"/>
  <c r="L30" i="3" s="1"/>
  <c r="M30" i="3" s="1"/>
  <c r="V30" i="3"/>
  <c r="W30" i="3" s="1"/>
  <c r="AN31" i="3"/>
  <c r="AO31" i="3" s="1"/>
  <c r="AP31" i="3" s="1"/>
  <c r="AQ31" i="3" s="1"/>
  <c r="AJ32" i="3"/>
  <c r="AK32" i="3" s="1"/>
  <c r="AL32" i="3" s="1"/>
  <c r="AO34" i="3"/>
  <c r="AP34" i="3" s="1"/>
  <c r="AQ34" i="3" s="1"/>
  <c r="Z15" i="3"/>
  <c r="AA15" i="3" s="1"/>
  <c r="AB15" i="3" s="1"/>
  <c r="AJ15" i="3"/>
  <c r="AK15" i="3" s="1"/>
  <c r="AL15" i="3" s="1"/>
  <c r="AX23" i="3"/>
  <c r="AY23" i="3" s="1"/>
  <c r="AZ23" i="3" s="1"/>
  <c r="BA23" i="3" s="1"/>
  <c r="AP32" i="3"/>
  <c r="AQ32" i="3" s="1"/>
  <c r="AK38" i="3"/>
  <c r="AL38" i="3" s="1"/>
  <c r="D40" i="3"/>
  <c r="K40" i="3" s="1"/>
  <c r="J40" i="3"/>
  <c r="AN16" i="3"/>
  <c r="AO16" i="3" s="1"/>
  <c r="AP16" i="3" s="1"/>
  <c r="AQ16" i="3" s="1"/>
  <c r="Z17" i="3"/>
  <c r="AA17" i="3" s="1"/>
  <c r="AB17" i="3" s="1"/>
  <c r="E21" i="3"/>
  <c r="L21" i="3" s="1"/>
  <c r="M21" i="3" s="1"/>
  <c r="AE21" i="3"/>
  <c r="AF21" i="3" s="1"/>
  <c r="AG21" i="3" s="1"/>
  <c r="AN28" i="3"/>
  <c r="AO28" i="3" s="1"/>
  <c r="AA30" i="3"/>
  <c r="AB30" i="3" s="1"/>
  <c r="AK33" i="3"/>
  <c r="AL33" i="3" s="1"/>
  <c r="O34" i="3"/>
  <c r="P34" i="3" s="1"/>
  <c r="Q34" i="3" s="1"/>
  <c r="R34" i="3" s="1"/>
  <c r="T35" i="3"/>
  <c r="U35" i="3" s="1"/>
  <c r="V35" i="3" s="1"/>
  <c r="W35" i="3" s="1"/>
  <c r="O37" i="3"/>
  <c r="P37" i="3" s="1"/>
  <c r="Q37" i="3" s="1"/>
  <c r="R37" i="3" s="1"/>
  <c r="J26" i="3"/>
  <c r="E26" i="3"/>
  <c r="L26" i="3" s="1"/>
  <c r="M26" i="3" s="1"/>
  <c r="U26" i="3"/>
  <c r="V26" i="3" s="1"/>
  <c r="W26" i="3" s="1"/>
  <c r="E34" i="3"/>
  <c r="L34" i="3" s="1"/>
  <c r="M34" i="3" s="1"/>
  <c r="E38" i="3"/>
  <c r="L38" i="3" s="1"/>
  <c r="M38" i="3" s="1"/>
  <c r="O39" i="3"/>
  <c r="P39" i="3" s="1"/>
  <c r="Q39" i="3" s="1"/>
  <c r="R39" i="3" s="1"/>
  <c r="Z41" i="3"/>
  <c r="AA41" i="3" s="1"/>
  <c r="AB41" i="3" s="1"/>
  <c r="AE25" i="3"/>
  <c r="AF25" i="3" s="1"/>
  <c r="AG25" i="3" s="1"/>
  <c r="AN27" i="3"/>
  <c r="AO27" i="3" s="1"/>
  <c r="AP27" i="3" s="1"/>
  <c r="AQ27" i="3" s="1"/>
  <c r="AE28" i="3"/>
  <c r="Z29" i="3"/>
  <c r="AA29" i="3" s="1"/>
  <c r="AB29" i="3" s="1"/>
  <c r="O31" i="3"/>
  <c r="P31" i="3" s="1"/>
  <c r="Q31" i="3" s="1"/>
  <c r="R31" i="3" s="1"/>
  <c r="L33" i="3"/>
  <c r="M33" i="3" s="1"/>
  <c r="AF33" i="3"/>
  <c r="AG33" i="3" s="1"/>
  <c r="Z36" i="3"/>
  <c r="AA36" i="3" s="1"/>
  <c r="AB36" i="3" s="1"/>
  <c r="V38" i="3"/>
  <c r="W38" i="3" s="1"/>
  <c r="T39" i="3"/>
  <c r="U39" i="3" s="1"/>
  <c r="V39" i="3" s="1"/>
  <c r="W39" i="3" s="1"/>
  <c r="AS24" i="3"/>
  <c r="AT24" i="3" s="1"/>
  <c r="AU24" i="3" s="1"/>
  <c r="AV24" i="3" s="1"/>
  <c r="P30" i="3"/>
  <c r="Q30" i="3" s="1"/>
  <c r="R30" i="3" s="1"/>
  <c r="U32" i="3"/>
  <c r="V32" i="3" s="1"/>
  <c r="W32" i="3" s="1"/>
  <c r="AS32" i="3"/>
  <c r="AT32" i="3" s="1"/>
  <c r="AU32" i="3" s="1"/>
  <c r="AV32" i="3" s="1"/>
  <c r="U33" i="3"/>
  <c r="V33" i="3" s="1"/>
  <c r="W33" i="3" s="1"/>
  <c r="AT33" i="3"/>
  <c r="AU33" i="3" s="1"/>
  <c r="AV33" i="3" s="1"/>
  <c r="AS39" i="3"/>
  <c r="AT39" i="3" s="1"/>
  <c r="AU39" i="3" s="1"/>
  <c r="AV39" i="3" s="1"/>
  <c r="Z26" i="3"/>
  <c r="AA26" i="3" s="1"/>
  <c r="AB26" i="3" s="1"/>
  <c r="AE27" i="3"/>
  <c r="AF27" i="3" s="1"/>
  <c r="AG27" i="3" s="1"/>
  <c r="AS27" i="3"/>
  <c r="AT27" i="3" s="1"/>
  <c r="AU27" i="3" s="1"/>
  <c r="AV27" i="3" s="1"/>
  <c r="AP30" i="3"/>
  <c r="AQ30" i="3" s="1"/>
  <c r="D31" i="3"/>
  <c r="K31" i="3" s="1"/>
  <c r="Z33" i="3"/>
  <c r="AA33" i="3" s="1"/>
  <c r="AB33" i="3" s="1"/>
  <c r="D39" i="3"/>
  <c r="K39" i="3" s="1"/>
  <c r="AE39" i="3"/>
  <c r="AF39" i="3" s="1"/>
  <c r="AG39" i="3" s="1"/>
  <c r="AT36" i="3"/>
  <c r="AU36" i="3" s="1"/>
  <c r="AV36" i="3" s="1"/>
  <c r="Z37" i="3"/>
  <c r="AA37" i="3" s="1"/>
  <c r="AB37" i="3" s="1"/>
  <c r="P38" i="3"/>
  <c r="Q38" i="3" s="1"/>
  <c r="R38" i="3" s="1"/>
  <c r="AP38" i="3"/>
  <c r="AQ38" i="3" s="1"/>
  <c r="AJ39" i="3"/>
  <c r="AK39" i="3" s="1"/>
  <c r="AL39" i="3" s="1"/>
  <c r="O41" i="3"/>
  <c r="P41" i="3" s="1"/>
  <c r="Q41" i="3" s="1"/>
  <c r="R41" i="3" s="1"/>
  <c r="T27" i="3"/>
  <c r="U27" i="3" s="1"/>
  <c r="V27" i="3" s="1"/>
  <c r="W27" i="3" s="1"/>
  <c r="AX28" i="3"/>
  <c r="AY28" i="3" s="1"/>
  <c r="AZ28" i="3" s="1"/>
  <c r="BA28" i="3" s="1"/>
  <c r="AI29" i="3"/>
  <c r="AJ29" i="3" s="1"/>
  <c r="AK29" i="3" s="1"/>
  <c r="AL29" i="3" s="1"/>
  <c r="Z31" i="3"/>
  <c r="AA31" i="3" s="1"/>
  <c r="AB31" i="3" s="1"/>
  <c r="AI31" i="3"/>
  <c r="AJ31" i="3" s="1"/>
  <c r="AK31" i="3" s="1"/>
  <c r="AL31" i="3" s="1"/>
  <c r="T32" i="3"/>
  <c r="AE32" i="3"/>
  <c r="AF32" i="3" s="1"/>
  <c r="AG32" i="3" s="1"/>
  <c r="AN33" i="3"/>
  <c r="Z34" i="3"/>
  <c r="AA34" i="3" s="1"/>
  <c r="AB34" i="3" s="1"/>
  <c r="AE35" i="3"/>
  <c r="AF35" i="3" s="1"/>
  <c r="AG35" i="3" s="1"/>
  <c r="AO35" i="3"/>
  <c r="AP35" i="3" s="1"/>
  <c r="AQ35" i="3" s="1"/>
  <c r="D36" i="3"/>
  <c r="K36" i="3" s="1"/>
  <c r="P36" i="3"/>
  <c r="Q36" i="3" s="1"/>
  <c r="R36" i="3" s="1"/>
  <c r="AI37" i="3"/>
  <c r="AJ37" i="3" s="1"/>
  <c r="AK37" i="3" s="1"/>
  <c r="AL37" i="3" s="1"/>
  <c r="AE40" i="3"/>
  <c r="AF40" i="3" s="1"/>
  <c r="AG40" i="3" s="1"/>
  <c r="E41" i="3"/>
  <c r="L41" i="3" s="1"/>
  <c r="M41" i="3" s="1"/>
  <c r="U29" i="3"/>
  <c r="V29" i="3" s="1"/>
  <c r="W29" i="3" s="1"/>
  <c r="AY30" i="3"/>
  <c r="AZ30" i="3" s="1"/>
  <c r="BA30" i="3" s="1"/>
  <c r="U37" i="3"/>
  <c r="V37" i="3" s="1"/>
  <c r="W37" i="3" s="1"/>
  <c r="AY38" i="3"/>
  <c r="AZ38" i="3" s="1"/>
  <c r="BA38" i="3" s="1"/>
  <c r="AO39" i="3"/>
  <c r="AP39" i="3" s="1"/>
  <c r="AQ39" i="3" s="1"/>
  <c r="P27" i="3"/>
  <c r="Q27" i="3" s="1"/>
  <c r="R27" i="3" s="1"/>
  <c r="AT28" i="3"/>
  <c r="E32" i="3"/>
  <c r="L32" i="3" s="1"/>
  <c r="M32" i="3" s="1"/>
  <c r="J36" i="3"/>
  <c r="AJ40" i="3"/>
  <c r="AK40" i="3" s="1"/>
  <c r="AL40" i="3" s="1"/>
  <c r="AY41" i="3"/>
  <c r="AZ41" i="3" s="1"/>
  <c r="BA41" i="3" s="1"/>
  <c r="AP4" i="2"/>
  <c r="AQ4" i="2" s="1"/>
  <c r="AD5" i="2"/>
  <c r="AE5" i="2" s="1"/>
  <c r="AF5" i="2" s="1"/>
  <c r="AG5" i="2" s="1"/>
  <c r="P12" i="2"/>
  <c r="Q12" i="2" s="1"/>
  <c r="R12" i="2" s="1"/>
  <c r="AI16" i="2"/>
  <c r="AJ16" i="2"/>
  <c r="AK16" i="2" s="1"/>
  <c r="AL16" i="2" s="1"/>
  <c r="D3" i="2"/>
  <c r="K3" i="2" s="1"/>
  <c r="P4" i="2"/>
  <c r="Q4" i="2" s="1"/>
  <c r="R4" i="2" s="1"/>
  <c r="AI9" i="2"/>
  <c r="AJ9" i="2" s="1"/>
  <c r="AK9" i="2" s="1"/>
  <c r="AL9" i="2" s="1"/>
  <c r="AA18" i="2"/>
  <c r="AB18" i="2" s="1"/>
  <c r="AX31" i="2"/>
  <c r="AY31" i="2"/>
  <c r="AZ31" i="2" s="1"/>
  <c r="BA31" i="2" s="1"/>
  <c r="U32" i="2"/>
  <c r="V32" i="2" s="1"/>
  <c r="W32" i="2" s="1"/>
  <c r="Y6" i="2"/>
  <c r="Z6" i="2" s="1"/>
  <c r="AA6" i="2" s="1"/>
  <c r="AB6" i="2" s="1"/>
  <c r="U7" i="2"/>
  <c r="V7" i="2" s="1"/>
  <c r="W7" i="2" s="1"/>
  <c r="AF18" i="2"/>
  <c r="AG18" i="2" s="1"/>
  <c r="AF19" i="2"/>
  <c r="AG19" i="2" s="1"/>
  <c r="AN21" i="2"/>
  <c r="AO21" i="2"/>
  <c r="AP21" i="2" s="1"/>
  <c r="AQ21" i="2" s="1"/>
  <c r="AD22" i="2"/>
  <c r="AE22" i="2" s="1"/>
  <c r="AF22" i="2" s="1"/>
  <c r="AG22" i="2" s="1"/>
  <c r="J26" i="2"/>
  <c r="D26" i="2"/>
  <c r="K26" i="2" s="1"/>
  <c r="P36" i="2"/>
  <c r="Q36" i="2" s="1"/>
  <c r="R36" i="2" s="1"/>
  <c r="AT5" i="2"/>
  <c r="AU5" i="2" s="1"/>
  <c r="AV5" i="2" s="1"/>
  <c r="U12" i="2"/>
  <c r="V12" i="2" s="1"/>
  <c r="W12" i="2" s="1"/>
  <c r="D16" i="2"/>
  <c r="K16" i="2" s="1"/>
  <c r="J34" i="2"/>
  <c r="D34" i="2"/>
  <c r="K34" i="2" s="1"/>
  <c r="Y3" i="2"/>
  <c r="Z3" i="2" s="1"/>
  <c r="AA3" i="2" s="1"/>
  <c r="AB3" i="2" s="1"/>
  <c r="J3" i="2"/>
  <c r="AE3" i="2"/>
  <c r="AF3" i="2" s="1"/>
  <c r="AG3" i="2" s="1"/>
  <c r="AO3" i="2"/>
  <c r="AP3" i="2" s="1"/>
  <c r="AQ3" i="2" s="1"/>
  <c r="U4" i="2"/>
  <c r="V4" i="2" s="1"/>
  <c r="W4" i="2" s="1"/>
  <c r="AS4" i="2"/>
  <c r="AT4" i="2" s="1"/>
  <c r="AU4" i="2" s="1"/>
  <c r="AV4" i="2" s="1"/>
  <c r="Y7" i="2"/>
  <c r="Z7" i="2" s="1"/>
  <c r="AA7" i="2" s="1"/>
  <c r="AB7" i="2" s="1"/>
  <c r="J8" i="2"/>
  <c r="D8" i="2"/>
  <c r="K8" i="2" s="1"/>
  <c r="AK8" i="2"/>
  <c r="AL8" i="2" s="1"/>
  <c r="P11" i="2"/>
  <c r="Q11" i="2" s="1"/>
  <c r="R11" i="2" s="1"/>
  <c r="AY11" i="2"/>
  <c r="AZ11" i="2" s="1"/>
  <c r="BA11" i="2" s="1"/>
  <c r="AK12" i="2"/>
  <c r="AL12" i="2" s="1"/>
  <c r="AJ5" i="2"/>
  <c r="AK5" i="2" s="1"/>
  <c r="AL5" i="2" s="1"/>
  <c r="AX8" i="2"/>
  <c r="AY8" i="2" s="1"/>
  <c r="AZ8" i="2" s="1"/>
  <c r="BA8" i="2" s="1"/>
  <c r="AI15" i="2"/>
  <c r="AJ15" i="2" s="1"/>
  <c r="AK15" i="2" s="1"/>
  <c r="AL15" i="2" s="1"/>
  <c r="AI17" i="2"/>
  <c r="AJ17" i="2"/>
  <c r="AK17" i="2" s="1"/>
  <c r="AL17" i="2" s="1"/>
  <c r="P35" i="2"/>
  <c r="Q35" i="2" s="1"/>
  <c r="R35" i="2" s="1"/>
  <c r="J4" i="2"/>
  <c r="U10" i="2"/>
  <c r="V10" i="2" s="1"/>
  <c r="W10" i="2" s="1"/>
  <c r="U11" i="2"/>
  <c r="V11" i="2" s="1"/>
  <c r="W11" i="2" s="1"/>
  <c r="J16" i="2"/>
  <c r="P22" i="2"/>
  <c r="Q22" i="2" s="1"/>
  <c r="R22" i="2" s="1"/>
  <c r="J23" i="2"/>
  <c r="D23" i="2"/>
  <c r="Y31" i="2"/>
  <c r="Z31" i="2" s="1"/>
  <c r="AA31" i="2" s="1"/>
  <c r="AB31" i="2" s="1"/>
  <c r="AN36" i="2"/>
  <c r="AO36" i="2"/>
  <c r="AP36" i="2" s="1"/>
  <c r="AQ36" i="2" s="1"/>
  <c r="Y11" i="2"/>
  <c r="Z11" i="2" s="1"/>
  <c r="AA11" i="2" s="1"/>
  <c r="AB11" i="2" s="1"/>
  <c r="AX23" i="2"/>
  <c r="AY23" i="2" s="1"/>
  <c r="AZ23" i="2" s="1"/>
  <c r="BA23" i="2" s="1"/>
  <c r="Y25" i="2"/>
  <c r="Z25" i="2"/>
  <c r="K27" i="2"/>
  <c r="Z33" i="2"/>
  <c r="AA33" i="2" s="1"/>
  <c r="AB33" i="2" s="1"/>
  <c r="U8" i="2"/>
  <c r="V8" i="2" s="1"/>
  <c r="W8" i="2" s="1"/>
  <c r="D37" i="2"/>
  <c r="K37" i="2" s="1"/>
  <c r="J37" i="2"/>
  <c r="AY3" i="2"/>
  <c r="AZ3" i="2" s="1"/>
  <c r="BA3" i="2" s="1"/>
  <c r="D4" i="2"/>
  <c r="K4" i="2" s="1"/>
  <c r="Y4" i="2"/>
  <c r="Z4" i="2" s="1"/>
  <c r="AA4" i="2" s="1"/>
  <c r="AB4" i="2" s="1"/>
  <c r="AY4" i="2"/>
  <c r="AZ4" i="2" s="1"/>
  <c r="BA4" i="2" s="1"/>
  <c r="AD7" i="2"/>
  <c r="AE7" i="2" s="1"/>
  <c r="AF7" i="2" s="1"/>
  <c r="AG7" i="2" s="1"/>
  <c r="AN8" i="2"/>
  <c r="AO8" i="2" s="1"/>
  <c r="AP8" i="2" s="1"/>
  <c r="AQ8" i="2" s="1"/>
  <c r="Y10" i="2"/>
  <c r="Z10" i="2" s="1"/>
  <c r="AA10" i="2" s="1"/>
  <c r="AB10" i="2" s="1"/>
  <c r="J12" i="2"/>
  <c r="D12" i="2"/>
  <c r="K12" i="2" s="1"/>
  <c r="AE12" i="2"/>
  <c r="AF12" i="2" s="1"/>
  <c r="AG12" i="2" s="1"/>
  <c r="AT12" i="2"/>
  <c r="AU12" i="2" s="1"/>
  <c r="AV12" i="2" s="1"/>
  <c r="AS12" i="2"/>
  <c r="AS33" i="2"/>
  <c r="AT33" i="2" s="1"/>
  <c r="AU33" i="2" s="1"/>
  <c r="AV33" i="2" s="1"/>
  <c r="P3" i="2"/>
  <c r="Q3" i="2" s="1"/>
  <c r="R3" i="2" s="1"/>
  <c r="AP5" i="2"/>
  <c r="AQ5" i="2" s="1"/>
  <c r="P26" i="2"/>
  <c r="Q26" i="2" s="1"/>
  <c r="R26" i="2" s="1"/>
  <c r="D6" i="2"/>
  <c r="J6" i="2"/>
  <c r="U6" i="2"/>
  <c r="V6" i="2" s="1"/>
  <c r="W6" i="2" s="1"/>
  <c r="P8" i="2"/>
  <c r="Q8" i="2" s="1"/>
  <c r="R8" i="2" s="1"/>
  <c r="AU8" i="2"/>
  <c r="AV8" i="2" s="1"/>
  <c r="AD9" i="2"/>
  <c r="AE9" i="2" s="1"/>
  <c r="AF9" i="2" s="1"/>
  <c r="AG9" i="2" s="1"/>
  <c r="D11" i="2"/>
  <c r="K11" i="2" s="1"/>
  <c r="AD11" i="2"/>
  <c r="AE11" i="2" s="1"/>
  <c r="AF11" i="2" s="1"/>
  <c r="AG11" i="2" s="1"/>
  <c r="AX12" i="2"/>
  <c r="AY12" i="2" s="1"/>
  <c r="AZ12" i="2" s="1"/>
  <c r="BA12" i="2" s="1"/>
  <c r="AS14" i="2"/>
  <c r="AT14" i="2" s="1"/>
  <c r="AU14" i="2" s="1"/>
  <c r="AV14" i="2" s="1"/>
  <c r="AN19" i="2"/>
  <c r="AO19" i="2" s="1"/>
  <c r="AP19" i="2" s="1"/>
  <c r="AQ19" i="2" s="1"/>
  <c r="AS36" i="2"/>
  <c r="AT36" i="2" s="1"/>
  <c r="AU36" i="2" s="1"/>
  <c r="AV36" i="2" s="1"/>
  <c r="AJ3" i="2"/>
  <c r="AK3" i="2" s="1"/>
  <c r="AL3" i="2" s="1"/>
  <c r="Z8" i="2"/>
  <c r="AA8" i="2" s="1"/>
  <c r="AB8" i="2" s="1"/>
  <c r="AJ11" i="2"/>
  <c r="AK11" i="2" s="1"/>
  <c r="AL11" i="2" s="1"/>
  <c r="U13" i="2"/>
  <c r="V13" i="2" s="1"/>
  <c r="W13" i="2" s="1"/>
  <c r="AO14" i="2"/>
  <c r="AP14" i="2" s="1"/>
  <c r="AQ14" i="2" s="1"/>
  <c r="Z17" i="2"/>
  <c r="AA17" i="2" s="1"/>
  <c r="AB17" i="2" s="1"/>
  <c r="AY18" i="2"/>
  <c r="AZ18" i="2" s="1"/>
  <c r="BA18" i="2" s="1"/>
  <c r="Y19" i="2"/>
  <c r="Z19" i="2" s="1"/>
  <c r="AA19" i="2" s="1"/>
  <c r="AB19" i="2" s="1"/>
  <c r="AK23" i="2"/>
  <c r="AL23" i="2" s="1"/>
  <c r="J24" i="2"/>
  <c r="D24" i="2"/>
  <c r="K24" i="2" s="1"/>
  <c r="E36" i="2"/>
  <c r="L36" i="2" s="1"/>
  <c r="M36" i="2" s="1"/>
  <c r="J36" i="2"/>
  <c r="D36" i="2"/>
  <c r="K36" i="2" s="1"/>
  <c r="J9" i="2"/>
  <c r="AP12" i="2"/>
  <c r="AQ12" i="2" s="1"/>
  <c r="AK19" i="2"/>
  <c r="AL19" i="2" s="1"/>
  <c r="AD21" i="2"/>
  <c r="AE21" i="2" s="1"/>
  <c r="AF21" i="2" s="1"/>
  <c r="AG21" i="2" s="1"/>
  <c r="U22" i="2"/>
  <c r="V22" i="2" s="1"/>
  <c r="W22" i="2" s="1"/>
  <c r="J31" i="2"/>
  <c r="D31" i="2"/>
  <c r="K31" i="2" s="1"/>
  <c r="AZ38" i="2"/>
  <c r="BA38" i="2" s="1"/>
  <c r="P5" i="2"/>
  <c r="Q5" i="2" s="1"/>
  <c r="R5" i="2" s="1"/>
  <c r="AS6" i="2"/>
  <c r="AT6" i="2" s="1"/>
  <c r="AU6" i="2" s="1"/>
  <c r="AV6" i="2" s="1"/>
  <c r="Z12" i="2"/>
  <c r="AA12" i="2" s="1"/>
  <c r="AB12" i="2" s="1"/>
  <c r="AO13" i="2"/>
  <c r="AP13" i="2" s="1"/>
  <c r="AQ13" i="2" s="1"/>
  <c r="AE14" i="2"/>
  <c r="AF14" i="2" s="1"/>
  <c r="AG14" i="2" s="1"/>
  <c r="AN15" i="2"/>
  <c r="AO15" i="2" s="1"/>
  <c r="AP15" i="2" s="1"/>
  <c r="AQ15" i="2" s="1"/>
  <c r="AN16" i="2"/>
  <c r="AO16" i="2" s="1"/>
  <c r="AP16" i="2" s="1"/>
  <c r="AQ16" i="2" s="1"/>
  <c r="AX17" i="2"/>
  <c r="AY17" i="2" s="1"/>
  <c r="AZ17" i="2" s="1"/>
  <c r="BA17" i="2" s="1"/>
  <c r="P18" i="2"/>
  <c r="Q18" i="2" s="1"/>
  <c r="R18" i="2" s="1"/>
  <c r="P19" i="2"/>
  <c r="Q19" i="2" s="1"/>
  <c r="R19" i="2" s="1"/>
  <c r="AZ19" i="2"/>
  <c r="BA19" i="2" s="1"/>
  <c r="E21" i="2"/>
  <c r="L21" i="2" s="1"/>
  <c r="M21" i="2" s="1"/>
  <c r="AT21" i="2"/>
  <c r="AU21" i="2" s="1"/>
  <c r="AV21" i="2" s="1"/>
  <c r="E22" i="2"/>
  <c r="L22" i="2" s="1"/>
  <c r="M22" i="2" s="1"/>
  <c r="AN23" i="2"/>
  <c r="AO23" i="2" s="1"/>
  <c r="AP23" i="2" s="1"/>
  <c r="AQ23" i="2" s="1"/>
  <c r="AO24" i="2"/>
  <c r="AP24" i="2" s="1"/>
  <c r="AQ24" i="2" s="1"/>
  <c r="Y27" i="2"/>
  <c r="Z27" i="2" s="1"/>
  <c r="AA27" i="2" s="1"/>
  <c r="AB27" i="2" s="1"/>
  <c r="AS32" i="2"/>
  <c r="AT32" i="2" s="1"/>
  <c r="AU32" i="2" s="1"/>
  <c r="AV32" i="2" s="1"/>
  <c r="AS37" i="2"/>
  <c r="AT37" i="2" s="1"/>
  <c r="AU37" i="2" s="1"/>
  <c r="AV37" i="2" s="1"/>
  <c r="D17" i="2"/>
  <c r="K17" i="2" s="1"/>
  <c r="J18" i="2"/>
  <c r="AX22" i="2"/>
  <c r="AY22" i="2" s="1"/>
  <c r="AZ22" i="2" s="1"/>
  <c r="BA22" i="2" s="1"/>
  <c r="AS23" i="2"/>
  <c r="AT23" i="2" s="1"/>
  <c r="AU23" i="2" s="1"/>
  <c r="AV23" i="2" s="1"/>
  <c r="AU27" i="2"/>
  <c r="AV27" i="2" s="1"/>
  <c r="AE6" i="2"/>
  <c r="AF6" i="2" s="1"/>
  <c r="AG6" i="2" s="1"/>
  <c r="AI7" i="2"/>
  <c r="AJ7" i="2" s="1"/>
  <c r="AK7" i="2" s="1"/>
  <c r="AL7" i="2" s="1"/>
  <c r="P9" i="2"/>
  <c r="Q9" i="2" s="1"/>
  <c r="R9" i="2" s="1"/>
  <c r="AO9" i="2"/>
  <c r="AP9" i="2" s="1"/>
  <c r="AQ9" i="2" s="1"/>
  <c r="AT10" i="2"/>
  <c r="AU10" i="2" s="1"/>
  <c r="AV10" i="2" s="1"/>
  <c r="P13" i="2"/>
  <c r="Q13" i="2" s="1"/>
  <c r="R13" i="2" s="1"/>
  <c r="K14" i="2"/>
  <c r="E15" i="2"/>
  <c r="L15" i="2" s="1"/>
  <c r="M15" i="2" s="1"/>
  <c r="AT15" i="2"/>
  <c r="AU15" i="2" s="1"/>
  <c r="AV15" i="2" s="1"/>
  <c r="U16" i="2"/>
  <c r="V16" i="2" s="1"/>
  <c r="W16" i="2" s="1"/>
  <c r="D18" i="2"/>
  <c r="K18" i="2" s="1"/>
  <c r="AT19" i="2"/>
  <c r="AU19" i="2" s="1"/>
  <c r="AV19" i="2" s="1"/>
  <c r="P20" i="2"/>
  <c r="Q20" i="2" s="1"/>
  <c r="R20" i="2" s="1"/>
  <c r="J21" i="2"/>
  <c r="J22" i="2"/>
  <c r="Z26" i="2"/>
  <c r="AA26" i="2" s="1"/>
  <c r="AB26" i="2" s="1"/>
  <c r="AT26" i="2"/>
  <c r="AU26" i="2" s="1"/>
  <c r="AV26" i="2" s="1"/>
  <c r="P28" i="2"/>
  <c r="Q28" i="2" s="1"/>
  <c r="R28" i="2" s="1"/>
  <c r="AY28" i="2"/>
  <c r="AZ28" i="2" s="1"/>
  <c r="BA28" i="2" s="1"/>
  <c r="AE30" i="2"/>
  <c r="AF30" i="2" s="1"/>
  <c r="AG30" i="2" s="1"/>
  <c r="AS35" i="2"/>
  <c r="AT35" i="2" s="1"/>
  <c r="AU35" i="2" s="1"/>
  <c r="AV35" i="2" s="1"/>
  <c r="AY14" i="2"/>
  <c r="AZ14" i="2" s="1"/>
  <c r="BA14" i="2" s="1"/>
  <c r="D28" i="2"/>
  <c r="K28" i="2" s="1"/>
  <c r="J28" i="2"/>
  <c r="Y28" i="2"/>
  <c r="Z28" i="2" s="1"/>
  <c r="AA28" i="2" s="1"/>
  <c r="AB28" i="2" s="1"/>
  <c r="AE31" i="2"/>
  <c r="AF31" i="2" s="1"/>
  <c r="AG31" i="2" s="1"/>
  <c r="P32" i="2"/>
  <c r="Q32" i="2" s="1"/>
  <c r="R32" i="2" s="1"/>
  <c r="Z35" i="2"/>
  <c r="AA35" i="2" s="1"/>
  <c r="AB35" i="2" s="1"/>
  <c r="AP39" i="2"/>
  <c r="AQ39" i="2" s="1"/>
  <c r="AF24" i="2"/>
  <c r="AG24" i="2" s="1"/>
  <c r="AD27" i="2"/>
  <c r="AE27" i="2" s="1"/>
  <c r="AF27" i="2" s="1"/>
  <c r="AG27" i="2" s="1"/>
  <c r="P16" i="2"/>
  <c r="Q16" i="2" s="1"/>
  <c r="R16" i="2" s="1"/>
  <c r="AT17" i="2"/>
  <c r="AU17" i="2" s="1"/>
  <c r="AV17" i="2" s="1"/>
  <c r="AI22" i="2"/>
  <c r="AJ22" i="2" s="1"/>
  <c r="AK22" i="2" s="1"/>
  <c r="AL22" i="2" s="1"/>
  <c r="U24" i="2"/>
  <c r="V24" i="2" s="1"/>
  <c r="W24" i="2" s="1"/>
  <c r="U25" i="2"/>
  <c r="AX26" i="2"/>
  <c r="AY26" i="2" s="1"/>
  <c r="AZ26" i="2" s="1"/>
  <c r="BA26" i="2" s="1"/>
  <c r="AO30" i="2"/>
  <c r="AP30" i="2" s="1"/>
  <c r="AQ30" i="2" s="1"/>
  <c r="AJ37" i="2"/>
  <c r="AK37" i="2" s="1"/>
  <c r="AL37" i="2" s="1"/>
  <c r="AP38" i="2"/>
  <c r="AQ38" i="2" s="1"/>
  <c r="AT39" i="2"/>
  <c r="AU39" i="2" s="1"/>
  <c r="AV39" i="2" s="1"/>
  <c r="AI40" i="2"/>
  <c r="AJ40" i="2" s="1"/>
  <c r="AK40" i="2" s="1"/>
  <c r="AL40" i="2" s="1"/>
  <c r="Z41" i="2"/>
  <c r="AA41" i="2" s="1"/>
  <c r="AB41" i="2" s="1"/>
  <c r="AS41" i="2"/>
  <c r="AT41" i="2" s="1"/>
  <c r="AU41" i="2" s="1"/>
  <c r="AV41" i="2" s="1"/>
  <c r="AJ18" i="2"/>
  <c r="AK18" i="2" s="1"/>
  <c r="AL18" i="2" s="1"/>
  <c r="Z23" i="2"/>
  <c r="AA23" i="2" s="1"/>
  <c r="AB23" i="2" s="1"/>
  <c r="K25" i="2"/>
  <c r="AD26" i="2"/>
  <c r="AE26" i="2" s="1"/>
  <c r="AF26" i="2" s="1"/>
  <c r="AG26" i="2" s="1"/>
  <c r="AZ27" i="2"/>
  <c r="BA27" i="2" s="1"/>
  <c r="D33" i="2"/>
  <c r="K33" i="2" s="1"/>
  <c r="J33" i="2"/>
  <c r="AI36" i="2"/>
  <c r="AJ36" i="2" s="1"/>
  <c r="AK36" i="2" s="1"/>
  <c r="AL36" i="2" s="1"/>
  <c r="P38" i="2"/>
  <c r="Q38" i="2" s="1"/>
  <c r="R38" i="2" s="1"/>
  <c r="AS40" i="2"/>
  <c r="AT40" i="2" s="1"/>
  <c r="AU40" i="2" s="1"/>
  <c r="AV40" i="2" s="1"/>
  <c r="AK35" i="2"/>
  <c r="AL35" i="2" s="1"/>
  <c r="AP35" i="2"/>
  <c r="AQ35" i="2" s="1"/>
  <c r="Z39" i="2"/>
  <c r="AA39" i="2" s="1"/>
  <c r="AB39" i="2" s="1"/>
  <c r="AK39" i="2"/>
  <c r="AL39" i="2" s="1"/>
  <c r="P40" i="2"/>
  <c r="Q40" i="2" s="1"/>
  <c r="R40" i="2" s="1"/>
  <c r="AE40" i="2"/>
  <c r="AF40" i="2" s="1"/>
  <c r="AG40" i="2" s="1"/>
  <c r="AT24" i="2"/>
  <c r="AU24" i="2" s="1"/>
  <c r="AV24" i="2" s="1"/>
  <c r="E27" i="2"/>
  <c r="L27" i="2" s="1"/>
  <c r="M27" i="2" s="1"/>
  <c r="U27" i="2"/>
  <c r="V27" i="2" s="1"/>
  <c r="W27" i="2" s="1"/>
  <c r="D29" i="2"/>
  <c r="K29" i="2" s="1"/>
  <c r="AT29" i="2"/>
  <c r="AU29" i="2" s="1"/>
  <c r="AV29" i="2" s="1"/>
  <c r="AF35" i="2"/>
  <c r="AG35" i="2" s="1"/>
  <c r="E38" i="2"/>
  <c r="L38" i="2" s="1"/>
  <c r="M38" i="2" s="1"/>
  <c r="J38" i="2"/>
  <c r="AN40" i="2"/>
  <c r="AO40" i="2"/>
  <c r="AP40" i="2" s="1"/>
  <c r="AQ40" i="2" s="1"/>
  <c r="D41" i="2"/>
  <c r="K41" i="2" s="1"/>
  <c r="J41" i="2"/>
  <c r="AO27" i="2"/>
  <c r="AP27" i="2" s="1"/>
  <c r="AQ27" i="2" s="1"/>
  <c r="AE34" i="2"/>
  <c r="AF34" i="2" s="1"/>
  <c r="AG34" i="2" s="1"/>
  <c r="AE38" i="2"/>
  <c r="AF38" i="2" s="1"/>
  <c r="AG38" i="2" s="1"/>
  <c r="AD38" i="2"/>
  <c r="AE29" i="2"/>
  <c r="AF29" i="2" s="1"/>
  <c r="AG29" i="2" s="1"/>
  <c r="AJ30" i="2"/>
  <c r="AK30" i="2" s="1"/>
  <c r="AL30" i="2" s="1"/>
  <c r="AY32" i="2"/>
  <c r="AZ32" i="2" s="1"/>
  <c r="BA32" i="2" s="1"/>
  <c r="AN33" i="2"/>
  <c r="AO33" i="2" s="1"/>
  <c r="AP33" i="2" s="1"/>
  <c r="AQ33" i="2" s="1"/>
  <c r="U34" i="2"/>
  <c r="V34" i="2" s="1"/>
  <c r="W34" i="2" s="1"/>
  <c r="U35" i="2"/>
  <c r="V35" i="2" s="1"/>
  <c r="W35" i="2" s="1"/>
  <c r="AY36" i="2"/>
  <c r="AZ36" i="2" s="1"/>
  <c r="BA36" i="2" s="1"/>
  <c r="AN37" i="2"/>
  <c r="AO37" i="2" s="1"/>
  <c r="AP37" i="2" s="1"/>
  <c r="AQ37" i="2" s="1"/>
  <c r="U38" i="2"/>
  <c r="V38" i="2" s="1"/>
  <c r="W38" i="2" s="1"/>
  <c r="U39" i="2"/>
  <c r="V39" i="2" s="1"/>
  <c r="W39" i="2" s="1"/>
  <c r="AY40" i="2"/>
  <c r="AZ40" i="2" s="1"/>
  <c r="BA40" i="2" s="1"/>
  <c r="AN41" i="2"/>
  <c r="AO41" i="2" s="1"/>
  <c r="AP41" i="2" s="1"/>
  <c r="AQ41" i="2" s="1"/>
  <c r="AE28" i="2"/>
  <c r="AF28" i="2" s="1"/>
  <c r="AG28" i="2" s="1"/>
  <c r="AJ34" i="2"/>
  <c r="AK34" i="2" s="1"/>
  <c r="AL34" i="2" s="1"/>
  <c r="AJ38" i="2"/>
  <c r="AK38" i="2" s="1"/>
  <c r="AL38" i="2" s="1"/>
  <c r="C3" i="1"/>
  <c r="J3" i="1" s="1"/>
  <c r="D3" i="1"/>
  <c r="G3" i="1"/>
  <c r="I3" i="1" s="1"/>
  <c r="N3" i="1"/>
  <c r="O3" i="1" s="1"/>
  <c r="S3" i="1"/>
  <c r="T3" i="1" s="1"/>
  <c r="U3" i="1"/>
  <c r="V3" i="1" s="1"/>
  <c r="W3" i="1" s="1"/>
  <c r="X3" i="1"/>
  <c r="AC3" i="1"/>
  <c r="AD3" i="1" s="1"/>
  <c r="AH3" i="1"/>
  <c r="AI3" i="1" s="1"/>
  <c r="AM3" i="1"/>
  <c r="AN3" i="1" s="1"/>
  <c r="AR3" i="1"/>
  <c r="AS3" i="1" s="1"/>
  <c r="AW3" i="1"/>
  <c r="AX3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C4" i="1"/>
  <c r="J4" i="1" s="1"/>
  <c r="G4" i="1"/>
  <c r="I4" i="1" s="1"/>
  <c r="N4" i="1"/>
  <c r="O4" i="1" s="1"/>
  <c r="S4" i="1"/>
  <c r="T4" i="1" s="1"/>
  <c r="X4" i="1"/>
  <c r="AC4" i="1"/>
  <c r="AD4" i="1" s="1"/>
  <c r="AE4" i="1"/>
  <c r="AF4" i="1" s="1"/>
  <c r="AG4" i="1" s="1"/>
  <c r="AH4" i="1"/>
  <c r="AM4" i="1"/>
  <c r="AN4" i="1" s="1"/>
  <c r="AR4" i="1"/>
  <c r="AS4" i="1" s="1"/>
  <c r="AW4" i="1"/>
  <c r="C5" i="1"/>
  <c r="G5" i="1"/>
  <c r="I5" i="1" s="1"/>
  <c r="N5" i="1"/>
  <c r="O5" i="1" s="1"/>
  <c r="S5" i="1"/>
  <c r="T5" i="1" s="1"/>
  <c r="X5" i="1"/>
  <c r="Y5" i="1" s="1"/>
  <c r="AC5" i="1"/>
  <c r="AD5" i="1" s="1"/>
  <c r="AH5" i="1"/>
  <c r="AI5" i="1" s="1"/>
  <c r="AM5" i="1"/>
  <c r="AN5" i="1" s="1"/>
  <c r="AR5" i="1"/>
  <c r="AW5" i="1"/>
  <c r="AX5" i="1" s="1"/>
  <c r="C6" i="1"/>
  <c r="J6" i="1" s="1"/>
  <c r="G6" i="1"/>
  <c r="I6" i="1" s="1"/>
  <c r="N6" i="1"/>
  <c r="S6" i="1"/>
  <c r="T6" i="1" s="1"/>
  <c r="X6" i="1"/>
  <c r="Y6" i="1" s="1"/>
  <c r="AC6" i="1"/>
  <c r="AH6" i="1"/>
  <c r="AI6" i="1" s="1"/>
  <c r="AM6" i="1"/>
  <c r="AN6" i="1" s="1"/>
  <c r="AR6" i="1"/>
  <c r="AW6" i="1"/>
  <c r="AX6" i="1" s="1"/>
  <c r="C7" i="1"/>
  <c r="J7" i="1" s="1"/>
  <c r="G7" i="1"/>
  <c r="I7" i="1" s="1"/>
  <c r="N7" i="1"/>
  <c r="O7" i="1" s="1"/>
  <c r="S7" i="1"/>
  <c r="T7" i="1" s="1"/>
  <c r="X7" i="1"/>
  <c r="AC7" i="1"/>
  <c r="AD7" i="1" s="1"/>
  <c r="AH7" i="1"/>
  <c r="AI7" i="1" s="1"/>
  <c r="AM7" i="1"/>
  <c r="AN7" i="1" s="1"/>
  <c r="AR7" i="1"/>
  <c r="AS7" i="1" s="1"/>
  <c r="AW7" i="1"/>
  <c r="AX7" i="1" s="1"/>
  <c r="C8" i="1"/>
  <c r="G8" i="1"/>
  <c r="I8" i="1" s="1"/>
  <c r="N8" i="1"/>
  <c r="O8" i="1" s="1"/>
  <c r="S8" i="1"/>
  <c r="T8" i="1" s="1"/>
  <c r="X8" i="1"/>
  <c r="Y8" i="1" s="1"/>
  <c r="AC8" i="1"/>
  <c r="AD8" i="1" s="1"/>
  <c r="AH8" i="1"/>
  <c r="AM8" i="1"/>
  <c r="AN8" i="1" s="1"/>
  <c r="AR8" i="1"/>
  <c r="AS8" i="1" s="1"/>
  <c r="AW8" i="1"/>
  <c r="AX8" i="1" s="1"/>
  <c r="C9" i="1"/>
  <c r="G9" i="1"/>
  <c r="I9" i="1" s="1"/>
  <c r="N9" i="1"/>
  <c r="O9" i="1" s="1"/>
  <c r="S9" i="1"/>
  <c r="T9" i="1" s="1"/>
  <c r="X9" i="1"/>
  <c r="Y9" i="1" s="1"/>
  <c r="AC9" i="1"/>
  <c r="AD9" i="1" s="1"/>
  <c r="AH9" i="1"/>
  <c r="AI9" i="1" s="1"/>
  <c r="AM9" i="1"/>
  <c r="AN9" i="1" s="1"/>
  <c r="AR9" i="1"/>
  <c r="AW9" i="1"/>
  <c r="C10" i="1"/>
  <c r="G10" i="1"/>
  <c r="I10" i="1" s="1"/>
  <c r="N10" i="1"/>
  <c r="S10" i="1"/>
  <c r="X10" i="1"/>
  <c r="Y10" i="1" s="1"/>
  <c r="AC10" i="1"/>
  <c r="AD10" i="1" s="1"/>
  <c r="AH10" i="1"/>
  <c r="AI10" i="1" s="1"/>
  <c r="AM10" i="1"/>
  <c r="AN10" i="1" s="1"/>
  <c r="AR10" i="1"/>
  <c r="AW10" i="1"/>
  <c r="AX10" i="1" s="1"/>
  <c r="C11" i="1"/>
  <c r="G11" i="1"/>
  <c r="I11" i="1" s="1"/>
  <c r="N11" i="1"/>
  <c r="O11" i="1" s="1"/>
  <c r="S11" i="1"/>
  <c r="T11" i="1" s="1"/>
  <c r="X11" i="1"/>
  <c r="AC11" i="1"/>
  <c r="AD11" i="1" s="1"/>
  <c r="AE11" i="1"/>
  <c r="AF11" i="1" s="1"/>
  <c r="AG11" i="1" s="1"/>
  <c r="AH11" i="1"/>
  <c r="AI11" i="1" s="1"/>
  <c r="AM11" i="1"/>
  <c r="AN11" i="1" s="1"/>
  <c r="AR11" i="1"/>
  <c r="AS11" i="1" s="1"/>
  <c r="AW11" i="1"/>
  <c r="AX11" i="1" s="1"/>
  <c r="C12" i="1"/>
  <c r="J12" i="1" s="1"/>
  <c r="G12" i="1"/>
  <c r="I12" i="1" s="1"/>
  <c r="N12" i="1"/>
  <c r="O12" i="1" s="1"/>
  <c r="S12" i="1"/>
  <c r="T12" i="1" s="1"/>
  <c r="X12" i="1"/>
  <c r="Y12" i="1" s="1"/>
  <c r="AC12" i="1"/>
  <c r="AD12" i="1" s="1"/>
  <c r="AH12" i="1"/>
  <c r="AM12" i="1"/>
  <c r="AN12" i="1" s="1"/>
  <c r="AR12" i="1"/>
  <c r="AS12" i="1" s="1"/>
  <c r="AW12" i="1"/>
  <c r="AX12" i="1" s="1"/>
  <c r="C13" i="1"/>
  <c r="G13" i="1"/>
  <c r="I13" i="1" s="1"/>
  <c r="N13" i="1"/>
  <c r="O13" i="1" s="1"/>
  <c r="S13" i="1"/>
  <c r="T13" i="1" s="1"/>
  <c r="X13" i="1"/>
  <c r="Y13" i="1" s="1"/>
  <c r="AC13" i="1"/>
  <c r="AD13" i="1" s="1"/>
  <c r="AH13" i="1"/>
  <c r="AI13" i="1" s="1"/>
  <c r="AM13" i="1"/>
  <c r="AN13" i="1" s="1"/>
  <c r="AR13" i="1"/>
  <c r="AW13" i="1"/>
  <c r="AX13" i="1" s="1"/>
  <c r="C14" i="1"/>
  <c r="J14" i="1" s="1"/>
  <c r="G14" i="1"/>
  <c r="I14" i="1" s="1"/>
  <c r="N14" i="1"/>
  <c r="S14" i="1"/>
  <c r="X14" i="1"/>
  <c r="Y14" i="1" s="1"/>
  <c r="AC14" i="1"/>
  <c r="AD14" i="1" s="1"/>
  <c r="AH14" i="1"/>
  <c r="AI14" i="1" s="1"/>
  <c r="AM14" i="1"/>
  <c r="AN14" i="1" s="1"/>
  <c r="AR14" i="1"/>
  <c r="AW14" i="1"/>
  <c r="AX14" i="1" s="1"/>
  <c r="C15" i="1"/>
  <c r="J15" i="1" s="1"/>
  <c r="D15" i="1"/>
  <c r="G15" i="1"/>
  <c r="I15" i="1" s="1"/>
  <c r="N15" i="1"/>
  <c r="S15" i="1"/>
  <c r="T15" i="1" s="1"/>
  <c r="X15" i="1"/>
  <c r="AC15" i="1"/>
  <c r="AD15" i="1" s="1"/>
  <c r="AH15" i="1"/>
  <c r="AI15" i="1" s="1"/>
  <c r="AM15" i="1"/>
  <c r="AR15" i="1"/>
  <c r="AS15" i="1" s="1"/>
  <c r="AW15" i="1"/>
  <c r="AX15" i="1" s="1"/>
  <c r="C16" i="1"/>
  <c r="D16" i="1"/>
  <c r="G16" i="1"/>
  <c r="I16" i="1" s="1"/>
  <c r="J16" i="1"/>
  <c r="N16" i="1"/>
  <c r="O16" i="1" s="1"/>
  <c r="S16" i="1"/>
  <c r="T16" i="1" s="1"/>
  <c r="X16" i="1"/>
  <c r="AC16" i="1"/>
  <c r="AD16" i="1" s="1"/>
  <c r="AH16" i="1"/>
  <c r="AI16" i="1" s="1"/>
  <c r="AM16" i="1"/>
  <c r="AR16" i="1"/>
  <c r="AS16" i="1" s="1"/>
  <c r="AW16" i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C17" i="1"/>
  <c r="D17" i="1" s="1"/>
  <c r="G17" i="1"/>
  <c r="I17" i="1" s="1"/>
  <c r="N17" i="1"/>
  <c r="O17" i="1" s="1"/>
  <c r="S17" i="1"/>
  <c r="X17" i="1"/>
  <c r="AC17" i="1"/>
  <c r="AD17" i="1" s="1"/>
  <c r="AH17" i="1"/>
  <c r="AI17" i="1" s="1"/>
  <c r="AM17" i="1"/>
  <c r="AN17" i="1" s="1"/>
  <c r="AR17" i="1"/>
  <c r="AS17" i="1" s="1"/>
  <c r="AW17" i="1"/>
  <c r="AX17" i="1" s="1"/>
  <c r="C18" i="1"/>
  <c r="J18" i="1" s="1"/>
  <c r="D18" i="1"/>
  <c r="G18" i="1"/>
  <c r="I18" i="1" s="1"/>
  <c r="N18" i="1"/>
  <c r="O18" i="1" s="1"/>
  <c r="S18" i="1"/>
  <c r="X18" i="1"/>
  <c r="Y18" i="1" s="1"/>
  <c r="AC18" i="1"/>
  <c r="AH18" i="1"/>
  <c r="AI18" i="1" s="1"/>
  <c r="AM18" i="1"/>
  <c r="AN18" i="1" s="1"/>
  <c r="AR18" i="1"/>
  <c r="AS18" i="1" s="1"/>
  <c r="AW18" i="1"/>
  <c r="AX18" i="1" s="1"/>
  <c r="C19" i="1"/>
  <c r="D19" i="1" s="1"/>
  <c r="G19" i="1"/>
  <c r="I19" i="1" s="1"/>
  <c r="N19" i="1"/>
  <c r="O19" i="1" s="1"/>
  <c r="S19" i="1"/>
  <c r="T19" i="1" s="1"/>
  <c r="X19" i="1"/>
  <c r="Y19" i="1" s="1"/>
  <c r="AC19" i="1"/>
  <c r="AD19" i="1" s="1"/>
  <c r="AH19" i="1"/>
  <c r="AI19" i="1" s="1"/>
  <c r="AM19" i="1"/>
  <c r="AR19" i="1"/>
  <c r="AW19" i="1"/>
  <c r="AX19" i="1" s="1"/>
  <c r="C20" i="1"/>
  <c r="D20" i="1" s="1"/>
  <c r="G20" i="1"/>
  <c r="I20" i="1" s="1"/>
  <c r="N20" i="1"/>
  <c r="O20" i="1" s="1"/>
  <c r="S20" i="1"/>
  <c r="T20" i="1" s="1"/>
  <c r="X20" i="1"/>
  <c r="Y20" i="1" s="1"/>
  <c r="AC20" i="1"/>
  <c r="AD20" i="1" s="1"/>
  <c r="AH20" i="1"/>
  <c r="AI20" i="1" s="1"/>
  <c r="AM20" i="1"/>
  <c r="AN20" i="1" s="1"/>
  <c r="AR20" i="1"/>
  <c r="AS20" i="1" s="1"/>
  <c r="AW20" i="1"/>
  <c r="C21" i="1"/>
  <c r="G21" i="1"/>
  <c r="I21" i="1" s="1"/>
  <c r="N21" i="1"/>
  <c r="O21" i="1" s="1"/>
  <c r="P21" i="1"/>
  <c r="Q21" i="1" s="1"/>
  <c r="R21" i="1" s="1"/>
  <c r="S21" i="1"/>
  <c r="X21" i="1"/>
  <c r="Y21" i="1" s="1"/>
  <c r="AC21" i="1"/>
  <c r="AD21" i="1" s="1"/>
  <c r="AH21" i="1"/>
  <c r="AI21" i="1" s="1"/>
  <c r="AM21" i="1"/>
  <c r="AN21" i="1" s="1"/>
  <c r="AR21" i="1"/>
  <c r="AS21" i="1" s="1"/>
  <c r="AW21" i="1"/>
  <c r="AX21" i="1" s="1"/>
  <c r="AY21" i="1"/>
  <c r="AZ21" i="1" s="1"/>
  <c r="BA21" i="1" s="1"/>
  <c r="C22" i="1"/>
  <c r="D22" i="1" s="1"/>
  <c r="G22" i="1"/>
  <c r="I22" i="1" s="1"/>
  <c r="N22" i="1"/>
  <c r="O22" i="1" s="1"/>
  <c r="S22" i="1"/>
  <c r="X22" i="1"/>
  <c r="Y22" i="1" s="1"/>
  <c r="AC22" i="1"/>
  <c r="AH22" i="1"/>
  <c r="AI22" i="1" s="1"/>
  <c r="AM22" i="1"/>
  <c r="AN22" i="1" s="1"/>
  <c r="AR22" i="1"/>
  <c r="AS22" i="1" s="1"/>
  <c r="AW22" i="1"/>
  <c r="AX22" i="1" s="1"/>
  <c r="C23" i="1"/>
  <c r="D23" i="1" s="1"/>
  <c r="G23" i="1"/>
  <c r="I23" i="1" s="1"/>
  <c r="N23" i="1"/>
  <c r="O23" i="1" s="1"/>
  <c r="S23" i="1"/>
  <c r="T23" i="1" s="1"/>
  <c r="X23" i="1"/>
  <c r="Y23" i="1" s="1"/>
  <c r="AC23" i="1"/>
  <c r="AH23" i="1"/>
  <c r="AI23" i="1" s="1"/>
  <c r="AM23" i="1"/>
  <c r="AR23" i="1"/>
  <c r="AS23" i="1" s="1"/>
  <c r="AW23" i="1"/>
  <c r="AX23" i="1" s="1"/>
  <c r="C24" i="1"/>
  <c r="J24" i="1" s="1"/>
  <c r="G24" i="1"/>
  <c r="I24" i="1" s="1"/>
  <c r="N24" i="1"/>
  <c r="O24" i="1" s="1"/>
  <c r="P24" i="1"/>
  <c r="S24" i="1"/>
  <c r="T24" i="1" s="1"/>
  <c r="X24" i="1"/>
  <c r="Y24" i="1" s="1"/>
  <c r="AC24" i="1"/>
  <c r="AD24" i="1" s="1"/>
  <c r="AH24" i="1"/>
  <c r="AI24" i="1" s="1"/>
  <c r="AM24" i="1"/>
  <c r="AR24" i="1"/>
  <c r="AS24" i="1" s="1"/>
  <c r="AW24" i="1"/>
  <c r="C25" i="1"/>
  <c r="D25" i="1" s="1"/>
  <c r="G25" i="1"/>
  <c r="I25" i="1" s="1"/>
  <c r="N25" i="1"/>
  <c r="O25" i="1" s="1"/>
  <c r="S25" i="1"/>
  <c r="X25" i="1"/>
  <c r="Y25" i="1" s="1"/>
  <c r="AC25" i="1"/>
  <c r="AD25" i="1" s="1"/>
  <c r="AH25" i="1"/>
  <c r="AI25" i="1" s="1"/>
  <c r="AM25" i="1"/>
  <c r="AN25" i="1" s="1"/>
  <c r="AR25" i="1"/>
  <c r="AS25" i="1" s="1"/>
  <c r="AW25" i="1"/>
  <c r="AX25" i="1" s="1"/>
  <c r="AY25" i="1"/>
  <c r="AZ25" i="1" s="1"/>
  <c r="BA25" i="1" s="1"/>
  <c r="C26" i="1"/>
  <c r="D26" i="1" s="1"/>
  <c r="G26" i="1"/>
  <c r="I26" i="1" s="1"/>
  <c r="N26" i="1"/>
  <c r="O26" i="1" s="1"/>
  <c r="S26" i="1"/>
  <c r="X26" i="1"/>
  <c r="Y26" i="1" s="1"/>
  <c r="AC26" i="1"/>
  <c r="AD26" i="1" s="1"/>
  <c r="AH26" i="1"/>
  <c r="AI26" i="1" s="1"/>
  <c r="AM26" i="1"/>
  <c r="AN26" i="1" s="1"/>
  <c r="AR26" i="1"/>
  <c r="AS26" i="1" s="1"/>
  <c r="AW26" i="1"/>
  <c r="AX26" i="1" s="1"/>
  <c r="C27" i="1"/>
  <c r="D27" i="1" s="1"/>
  <c r="G27" i="1"/>
  <c r="N27" i="1"/>
  <c r="O27" i="1" s="1"/>
  <c r="P27" i="1"/>
  <c r="S27" i="1"/>
  <c r="X27" i="1"/>
  <c r="Y27" i="1" s="1"/>
  <c r="AC27" i="1"/>
  <c r="AD27" i="1" s="1"/>
  <c r="AH27" i="1"/>
  <c r="AI27" i="1" s="1"/>
  <c r="AJ27" i="1"/>
  <c r="AM27" i="1"/>
  <c r="AN27" i="1" s="1"/>
  <c r="AR27" i="1"/>
  <c r="AS27" i="1" s="1"/>
  <c r="AW27" i="1"/>
  <c r="AX27" i="1" s="1"/>
  <c r="C28" i="1"/>
  <c r="J28" i="1" s="1"/>
  <c r="G28" i="1"/>
  <c r="I28" i="1" s="1"/>
  <c r="N28" i="1"/>
  <c r="S28" i="1"/>
  <c r="T28" i="1" s="1"/>
  <c r="X28" i="1"/>
  <c r="Y28" i="1" s="1"/>
  <c r="AC28" i="1"/>
  <c r="AH28" i="1"/>
  <c r="AI28" i="1" s="1"/>
  <c r="AM28" i="1"/>
  <c r="AN28" i="1" s="1"/>
  <c r="AR28" i="1"/>
  <c r="AS28" i="1" s="1"/>
  <c r="AW28" i="1"/>
  <c r="AX28" i="1" s="1"/>
  <c r="C29" i="1"/>
  <c r="D29" i="1" s="1"/>
  <c r="G29" i="1"/>
  <c r="I29" i="1" s="1"/>
  <c r="N29" i="1"/>
  <c r="O29" i="1" s="1"/>
  <c r="S29" i="1"/>
  <c r="T29" i="1" s="1"/>
  <c r="X29" i="1"/>
  <c r="Y29" i="1" s="1"/>
  <c r="AC29" i="1"/>
  <c r="AD29" i="1" s="1"/>
  <c r="AH29" i="1"/>
  <c r="AM29" i="1"/>
  <c r="AR29" i="1"/>
  <c r="AS29" i="1" s="1"/>
  <c r="AW29" i="1"/>
  <c r="B30" i="1"/>
  <c r="C30" i="1"/>
  <c r="J30" i="1" s="1"/>
  <c r="D30" i="1"/>
  <c r="G30" i="1"/>
  <c r="I30" i="1" s="1"/>
  <c r="N30" i="1"/>
  <c r="O30" i="1" s="1"/>
  <c r="S30" i="1"/>
  <c r="X30" i="1"/>
  <c r="Y30" i="1" s="1"/>
  <c r="AC30" i="1"/>
  <c r="AD30" i="1" s="1"/>
  <c r="AH30" i="1"/>
  <c r="AI30" i="1" s="1"/>
  <c r="AM30" i="1"/>
  <c r="AN30" i="1" s="1"/>
  <c r="AR30" i="1"/>
  <c r="AS30" i="1" s="1"/>
  <c r="AW30" i="1"/>
  <c r="B31" i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C31" i="1"/>
  <c r="J31" i="1" s="1"/>
  <c r="G31" i="1"/>
  <c r="I31" i="1" s="1"/>
  <c r="N31" i="1"/>
  <c r="O31" i="1" s="1"/>
  <c r="S31" i="1"/>
  <c r="T31" i="1" s="1"/>
  <c r="U31" i="1"/>
  <c r="X31" i="1"/>
  <c r="Y31" i="1" s="1"/>
  <c r="AC31" i="1"/>
  <c r="AD31" i="1" s="1"/>
  <c r="AH31" i="1"/>
  <c r="AI31" i="1" s="1"/>
  <c r="AM31" i="1"/>
  <c r="AN31" i="1" s="1"/>
  <c r="AR31" i="1"/>
  <c r="AS31" i="1" s="1"/>
  <c r="AW31" i="1"/>
  <c r="C32" i="1"/>
  <c r="D32" i="1" s="1"/>
  <c r="G32" i="1"/>
  <c r="I32" i="1" s="1"/>
  <c r="N32" i="1"/>
  <c r="O32" i="1" s="1"/>
  <c r="S32" i="1"/>
  <c r="T32" i="1" s="1"/>
  <c r="X32" i="1"/>
  <c r="AC32" i="1"/>
  <c r="AD32" i="1" s="1"/>
  <c r="AH32" i="1"/>
  <c r="AI32" i="1" s="1"/>
  <c r="AM32" i="1"/>
  <c r="AN32" i="1" s="1"/>
  <c r="AR32" i="1"/>
  <c r="AS32" i="1" s="1"/>
  <c r="AW32" i="1"/>
  <c r="AX32" i="1" s="1"/>
  <c r="C33" i="1"/>
  <c r="J33" i="1" s="1"/>
  <c r="G33" i="1"/>
  <c r="I33" i="1" s="1"/>
  <c r="N33" i="1"/>
  <c r="O33" i="1" s="1"/>
  <c r="S33" i="1"/>
  <c r="T33" i="1" s="1"/>
  <c r="X33" i="1"/>
  <c r="Y33" i="1" s="1"/>
  <c r="AC33" i="1"/>
  <c r="AD33" i="1" s="1"/>
  <c r="AH33" i="1"/>
  <c r="AI33" i="1" s="1"/>
  <c r="AM33" i="1"/>
  <c r="AR33" i="1"/>
  <c r="AS33" i="1" s="1"/>
  <c r="AW33" i="1"/>
  <c r="AX33" i="1" s="1"/>
  <c r="C34" i="1"/>
  <c r="J34" i="1" s="1"/>
  <c r="G34" i="1"/>
  <c r="I34" i="1" s="1"/>
  <c r="N34" i="1"/>
  <c r="O34" i="1" s="1"/>
  <c r="S34" i="1"/>
  <c r="T34" i="1" s="1"/>
  <c r="X34" i="1"/>
  <c r="Y34" i="1" s="1"/>
  <c r="AC34" i="1"/>
  <c r="AD34" i="1" s="1"/>
  <c r="AH34" i="1"/>
  <c r="AI34" i="1" s="1"/>
  <c r="AM34" i="1"/>
  <c r="AN34" i="1" s="1"/>
  <c r="AR34" i="1"/>
  <c r="AS34" i="1" s="1"/>
  <c r="AW34" i="1"/>
  <c r="AX34" i="1" s="1"/>
  <c r="C35" i="1"/>
  <c r="G35" i="1"/>
  <c r="I35" i="1" s="1"/>
  <c r="N35" i="1"/>
  <c r="O35" i="1" s="1"/>
  <c r="S35" i="1"/>
  <c r="T35" i="1" s="1"/>
  <c r="X35" i="1"/>
  <c r="Y35" i="1" s="1"/>
  <c r="AC35" i="1"/>
  <c r="AD35" i="1" s="1"/>
  <c r="AH35" i="1"/>
  <c r="AI35" i="1" s="1"/>
  <c r="AM35" i="1"/>
  <c r="AN35" i="1" s="1"/>
  <c r="AR35" i="1"/>
  <c r="AS35" i="1" s="1"/>
  <c r="AW35" i="1"/>
  <c r="AX35" i="1" s="1"/>
  <c r="C36" i="1"/>
  <c r="D36" i="1" s="1"/>
  <c r="G36" i="1"/>
  <c r="I36" i="1" s="1"/>
  <c r="N36" i="1"/>
  <c r="O36" i="1" s="1"/>
  <c r="S36" i="1"/>
  <c r="X36" i="1"/>
  <c r="Y36" i="1" s="1"/>
  <c r="AC36" i="1"/>
  <c r="AD36" i="1" s="1"/>
  <c r="AH36" i="1"/>
  <c r="AI36" i="1" s="1"/>
  <c r="AM36" i="1"/>
  <c r="AR36" i="1"/>
  <c r="AS36" i="1" s="1"/>
  <c r="AW36" i="1"/>
  <c r="AX36" i="1" s="1"/>
  <c r="C37" i="1"/>
  <c r="G37" i="1"/>
  <c r="I37" i="1" s="1"/>
  <c r="N37" i="1"/>
  <c r="O37" i="1" s="1"/>
  <c r="S37" i="1"/>
  <c r="T37" i="1" s="1"/>
  <c r="X37" i="1"/>
  <c r="AC37" i="1"/>
  <c r="AD37" i="1" s="1"/>
  <c r="AH37" i="1"/>
  <c r="AI37" i="1" s="1"/>
  <c r="AM37" i="1"/>
  <c r="AN37" i="1" s="1"/>
  <c r="AR37" i="1"/>
  <c r="AS37" i="1" s="1"/>
  <c r="AW37" i="1"/>
  <c r="AX37" i="1" s="1"/>
  <c r="C38" i="1"/>
  <c r="J38" i="1" s="1"/>
  <c r="G38" i="1"/>
  <c r="I38" i="1" s="1"/>
  <c r="N38" i="1"/>
  <c r="O38" i="1" s="1"/>
  <c r="S38" i="1"/>
  <c r="T38" i="1" s="1"/>
  <c r="X38" i="1"/>
  <c r="Y38" i="1" s="1"/>
  <c r="AC38" i="1"/>
  <c r="AD38" i="1" s="1"/>
  <c r="AH38" i="1"/>
  <c r="AI38" i="1" s="1"/>
  <c r="AJ38" i="1"/>
  <c r="AM38" i="1"/>
  <c r="AR38" i="1"/>
  <c r="AS38" i="1" s="1"/>
  <c r="AW38" i="1"/>
  <c r="AX38" i="1" s="1"/>
  <c r="C39" i="1"/>
  <c r="G39" i="1"/>
  <c r="I39" i="1" s="1"/>
  <c r="N39" i="1"/>
  <c r="O39" i="1" s="1"/>
  <c r="S39" i="1"/>
  <c r="T39" i="1" s="1"/>
  <c r="X39" i="1"/>
  <c r="Y39" i="1" s="1"/>
  <c r="AC39" i="1"/>
  <c r="AD39" i="1" s="1"/>
  <c r="AH39" i="1"/>
  <c r="AM39" i="1"/>
  <c r="AN39" i="1" s="1"/>
  <c r="AR39" i="1"/>
  <c r="AW39" i="1"/>
  <c r="AX39" i="1" s="1"/>
  <c r="C40" i="1"/>
  <c r="D40" i="1" s="1"/>
  <c r="G40" i="1"/>
  <c r="I40" i="1" s="1"/>
  <c r="N40" i="1"/>
  <c r="S40" i="1"/>
  <c r="T40" i="1" s="1"/>
  <c r="X40" i="1"/>
  <c r="AC40" i="1"/>
  <c r="AD40" i="1" s="1"/>
  <c r="AH40" i="1"/>
  <c r="AI40" i="1" s="1"/>
  <c r="AM40" i="1"/>
  <c r="AN40" i="1" s="1"/>
  <c r="AO40" i="1"/>
  <c r="AR40" i="1"/>
  <c r="AS40" i="1" s="1"/>
  <c r="AW40" i="1"/>
  <c r="AX40" i="1" s="1"/>
  <c r="C41" i="1"/>
  <c r="G41" i="1"/>
  <c r="I41" i="1" s="1"/>
  <c r="N41" i="1"/>
  <c r="S41" i="1"/>
  <c r="T41" i="1" s="1"/>
  <c r="X41" i="1"/>
  <c r="AC41" i="1"/>
  <c r="AD41" i="1" s="1"/>
  <c r="AH41" i="1"/>
  <c r="AI41" i="1" s="1"/>
  <c r="AJ41" i="1"/>
  <c r="AM41" i="1"/>
  <c r="AN41" i="1" s="1"/>
  <c r="AR41" i="1"/>
  <c r="AS41" i="1" s="1"/>
  <c r="AW41" i="1"/>
  <c r="AX41" i="1" s="1"/>
  <c r="AZ9" i="5" l="1"/>
  <c r="BA9" i="5" s="1"/>
  <c r="E29" i="4"/>
  <c r="L29" i="4" s="1"/>
  <c r="M29" i="4" s="1"/>
  <c r="J22" i="1"/>
  <c r="E5" i="5"/>
  <c r="L5" i="5" s="1"/>
  <c r="M5" i="5" s="1"/>
  <c r="AF9" i="5"/>
  <c r="AG9" i="5" s="1"/>
  <c r="E24" i="4"/>
  <c r="L24" i="4" s="1"/>
  <c r="M24" i="4" s="1"/>
  <c r="AU22" i="5"/>
  <c r="AV22" i="5" s="1"/>
  <c r="V29" i="4"/>
  <c r="W29" i="4" s="1"/>
  <c r="Q22" i="5"/>
  <c r="R22" i="5" s="1"/>
  <c r="E13" i="2"/>
  <c r="L13" i="2" s="1"/>
  <c r="M13" i="2" s="1"/>
  <c r="K13" i="2"/>
  <c r="E12" i="3"/>
  <c r="L12" i="3" s="1"/>
  <c r="M12" i="3" s="1"/>
  <c r="AP22" i="5"/>
  <c r="AQ22" i="5" s="1"/>
  <c r="AF13" i="5"/>
  <c r="AG13" i="5" s="1"/>
  <c r="E35" i="2"/>
  <c r="L35" i="2" s="1"/>
  <c r="M35" i="2" s="1"/>
  <c r="K35" i="2"/>
  <c r="AA25" i="2"/>
  <c r="AB25" i="2" s="1"/>
  <c r="E40" i="3"/>
  <c r="L40" i="3" s="1"/>
  <c r="M40" i="3" s="1"/>
  <c r="AA9" i="5"/>
  <c r="AB9" i="5" s="1"/>
  <c r="E20" i="5"/>
  <c r="L20" i="5" s="1"/>
  <c r="M20" i="5" s="1"/>
  <c r="K20" i="5"/>
  <c r="Q24" i="1"/>
  <c r="R24" i="1" s="1"/>
  <c r="Z36" i="1"/>
  <c r="AA36" i="1" s="1"/>
  <c r="AB36" i="1" s="1"/>
  <c r="AT35" i="1"/>
  <c r="AU35" i="1" s="1"/>
  <c r="AV35" i="1" s="1"/>
  <c r="U34" i="1"/>
  <c r="P29" i="1"/>
  <c r="AJ22" i="1"/>
  <c r="AK22" i="1" s="1"/>
  <c r="AL22" i="1" s="1"/>
  <c r="P19" i="1"/>
  <c r="AO9" i="1"/>
  <c r="K30" i="2"/>
  <c r="E17" i="3"/>
  <c r="L17" i="3" s="1"/>
  <c r="M17" i="3" s="1"/>
  <c r="E27" i="3"/>
  <c r="L27" i="3" s="1"/>
  <c r="M27" i="3" s="1"/>
  <c r="AK5" i="4"/>
  <c r="AL5" i="4" s="1"/>
  <c r="E32" i="5"/>
  <c r="L32" i="5" s="1"/>
  <c r="M32" i="5" s="1"/>
  <c r="V11" i="5"/>
  <c r="W11" i="5" s="1"/>
  <c r="K14" i="5"/>
  <c r="Q11" i="5"/>
  <c r="R11" i="5" s="1"/>
  <c r="AF11" i="5"/>
  <c r="AG11" i="5" s="1"/>
  <c r="Q15" i="5"/>
  <c r="R15" i="5" s="1"/>
  <c r="AZ37" i="3"/>
  <c r="BA37" i="3" s="1"/>
  <c r="AP13" i="5"/>
  <c r="AQ13" i="5" s="1"/>
  <c r="E4" i="5"/>
  <c r="L4" i="5" s="1"/>
  <c r="M4" i="5" s="1"/>
  <c r="E9" i="3"/>
  <c r="L9" i="3" s="1"/>
  <c r="M9" i="3" s="1"/>
  <c r="AA29" i="4"/>
  <c r="AB29" i="4" s="1"/>
  <c r="E5" i="2"/>
  <c r="L5" i="2" s="1"/>
  <c r="M5" i="2" s="1"/>
  <c r="AA5" i="4"/>
  <c r="AB5" i="4" s="1"/>
  <c r="E11" i="5"/>
  <c r="L11" i="5" s="1"/>
  <c r="M11" i="5" s="1"/>
  <c r="AP25" i="2"/>
  <c r="AQ25" i="2" s="1"/>
  <c r="E5" i="4"/>
  <c r="L5" i="4" s="1"/>
  <c r="M5" i="4" s="1"/>
  <c r="E7" i="4"/>
  <c r="L7" i="4" s="1"/>
  <c r="M7" i="4" s="1"/>
  <c r="AP5" i="4"/>
  <c r="AQ5" i="4" s="1"/>
  <c r="AA11" i="5"/>
  <c r="AB11" i="5" s="1"/>
  <c r="Q29" i="4"/>
  <c r="R29" i="4" s="1"/>
  <c r="AU23" i="4"/>
  <c r="AV23" i="4" s="1"/>
  <c r="AK25" i="2"/>
  <c r="AL25" i="2" s="1"/>
  <c r="K27" i="1"/>
  <c r="I27" i="1"/>
  <c r="K3" i="1"/>
  <c r="U38" i="1"/>
  <c r="V38" i="1" s="1"/>
  <c r="W38" i="1" s="1"/>
  <c r="AJ37" i="1"/>
  <c r="K29" i="1"/>
  <c r="Z22" i="1"/>
  <c r="AA22" i="1" s="1"/>
  <c r="AB22" i="1" s="1"/>
  <c r="AJ19" i="1"/>
  <c r="E3" i="1"/>
  <c r="E34" i="2"/>
  <c r="L34" i="2" s="1"/>
  <c r="M34" i="2" s="1"/>
  <c r="E15" i="3"/>
  <c r="L15" i="3" s="1"/>
  <c r="M15" i="3" s="1"/>
  <c r="E25" i="4"/>
  <c r="L25" i="4" s="1"/>
  <c r="M25" i="4" s="1"/>
  <c r="E33" i="5"/>
  <c r="L33" i="5" s="1"/>
  <c r="M33" i="5" s="1"/>
  <c r="E38" i="5"/>
  <c r="L38" i="5" s="1"/>
  <c r="M38" i="5" s="1"/>
  <c r="V22" i="5"/>
  <c r="W22" i="5" s="1"/>
  <c r="E10" i="5"/>
  <c r="L10" i="5" s="1"/>
  <c r="M10" i="5" s="1"/>
  <c r="K10" i="5"/>
  <c r="AZ21" i="3"/>
  <c r="BA21" i="3" s="1"/>
  <c r="E39" i="2"/>
  <c r="L39" i="2" s="1"/>
  <c r="M39" i="2" s="1"/>
  <c r="K39" i="2"/>
  <c r="E6" i="5"/>
  <c r="L6" i="5" s="1"/>
  <c r="M6" i="5" s="1"/>
  <c r="AF29" i="3"/>
  <c r="AG29" i="3" s="1"/>
  <c r="J36" i="1"/>
  <c r="AY28" i="1"/>
  <c r="AZ28" i="1" s="1"/>
  <c r="BA28" i="1" s="1"/>
  <c r="AT16" i="1"/>
  <c r="AU16" i="1" s="1"/>
  <c r="AV16" i="1" s="1"/>
  <c r="D4" i="1"/>
  <c r="E40" i="2"/>
  <c r="L40" i="2" s="1"/>
  <c r="M40" i="2" s="1"/>
  <c r="E16" i="2"/>
  <c r="L16" i="2" s="1"/>
  <c r="M16" i="2" s="1"/>
  <c r="E35" i="4"/>
  <c r="L35" i="4" s="1"/>
  <c r="M35" i="4" s="1"/>
  <c r="AA23" i="4"/>
  <c r="AB23" i="4" s="1"/>
  <c r="AP23" i="4"/>
  <c r="AQ23" i="4" s="1"/>
  <c r="Q5" i="4"/>
  <c r="R5" i="4" s="1"/>
  <c r="AZ25" i="2"/>
  <c r="BA25" i="2" s="1"/>
  <c r="V21" i="3"/>
  <c r="W21" i="3" s="1"/>
  <c r="E19" i="2"/>
  <c r="L19" i="2" s="1"/>
  <c r="M19" i="2" s="1"/>
  <c r="E8" i="2"/>
  <c r="L8" i="2" s="1"/>
  <c r="M8" i="2" s="1"/>
  <c r="E18" i="2"/>
  <c r="L18" i="2" s="1"/>
  <c r="M18" i="2" s="1"/>
  <c r="E12" i="2"/>
  <c r="L12" i="2" s="1"/>
  <c r="M12" i="2" s="1"/>
  <c r="E3" i="2"/>
  <c r="L3" i="2" s="1"/>
  <c r="M3" i="2" s="1"/>
  <c r="E32" i="2"/>
  <c r="L32" i="2" s="1"/>
  <c r="M32" i="2" s="1"/>
  <c r="E28" i="2"/>
  <c r="L28" i="2" s="1"/>
  <c r="M28" i="2" s="1"/>
  <c r="E24" i="2"/>
  <c r="L24" i="2" s="1"/>
  <c r="M24" i="2" s="1"/>
  <c r="K7" i="2"/>
  <c r="E37" i="2"/>
  <c r="L37" i="2" s="1"/>
  <c r="M37" i="2" s="1"/>
  <c r="V25" i="2"/>
  <c r="W25" i="2" s="1"/>
  <c r="AF25" i="2"/>
  <c r="AG25" i="2" s="1"/>
  <c r="T25" i="1"/>
  <c r="U25" i="1" s="1"/>
  <c r="V25" i="1" s="1"/>
  <c r="W25" i="1" s="1"/>
  <c r="AD22" i="1"/>
  <c r="AE22" i="1" s="1"/>
  <c r="AF22" i="1" s="1"/>
  <c r="AG22" i="1" s="1"/>
  <c r="AN19" i="1"/>
  <c r="AO19" i="1" s="1"/>
  <c r="AP19" i="1" s="1"/>
  <c r="AQ19" i="1" s="1"/>
  <c r="Y3" i="1"/>
  <c r="Z3" i="1" s="1"/>
  <c r="AA3" i="1" s="1"/>
  <c r="AB3" i="1" s="1"/>
  <c r="Y41" i="1"/>
  <c r="Z41" i="1" s="1"/>
  <c r="AA41" i="1" s="1"/>
  <c r="AB41" i="1" s="1"/>
  <c r="AN36" i="1"/>
  <c r="AO36" i="1" s="1"/>
  <c r="AP36" i="1" s="1"/>
  <c r="AQ36" i="1" s="1"/>
  <c r="AI8" i="1"/>
  <c r="AJ8" i="1" s="1"/>
  <c r="AK8" i="1" s="1"/>
  <c r="AL8" i="1" s="1"/>
  <c r="AY41" i="1"/>
  <c r="AZ41" i="1" s="1"/>
  <c r="BA41" i="1" s="1"/>
  <c r="AY39" i="1"/>
  <c r="AZ39" i="1" s="1"/>
  <c r="BA39" i="1" s="1"/>
  <c r="AY37" i="1"/>
  <c r="AZ37" i="1" s="1"/>
  <c r="BA37" i="1" s="1"/>
  <c r="D31" i="1"/>
  <c r="K31" i="1" s="1"/>
  <c r="AD28" i="1"/>
  <c r="AE28" i="1" s="1"/>
  <c r="AF28" i="1" s="1"/>
  <c r="AG28" i="1" s="1"/>
  <c r="AN23" i="1"/>
  <c r="AO23" i="1" s="1"/>
  <c r="AP23" i="1" s="1"/>
  <c r="AQ23" i="1" s="1"/>
  <c r="AN15" i="1"/>
  <c r="AO15" i="1" s="1"/>
  <c r="AP15" i="1" s="1"/>
  <c r="AQ15" i="1" s="1"/>
  <c r="T14" i="1"/>
  <c r="U14" i="1" s="1"/>
  <c r="V14" i="1" s="1"/>
  <c r="W14" i="1" s="1"/>
  <c r="AJ13" i="1"/>
  <c r="AK13" i="1" s="1"/>
  <c r="AL13" i="1" s="1"/>
  <c r="AS10" i="1"/>
  <c r="AT10" i="1" s="1"/>
  <c r="AU10" i="1" s="1"/>
  <c r="AV10" i="1" s="1"/>
  <c r="AO5" i="1"/>
  <c r="AP5" i="1" s="1"/>
  <c r="AQ5" i="1" s="1"/>
  <c r="Z4" i="1"/>
  <c r="AA4" i="1" s="1"/>
  <c r="AB4" i="1" s="1"/>
  <c r="Y4" i="1"/>
  <c r="AS39" i="1"/>
  <c r="AT39" i="1" s="1"/>
  <c r="AU39" i="1" s="1"/>
  <c r="AV39" i="1" s="1"/>
  <c r="AP40" i="1"/>
  <c r="AQ40" i="1" s="1"/>
  <c r="AN38" i="1"/>
  <c r="AO38" i="1" s="1"/>
  <c r="AP38" i="1" s="1"/>
  <c r="AQ38" i="1" s="1"/>
  <c r="AX31" i="1"/>
  <c r="AY31" i="1" s="1"/>
  <c r="AZ31" i="1" s="1"/>
  <c r="BA31" i="1" s="1"/>
  <c r="Q29" i="1"/>
  <c r="R29" i="1" s="1"/>
  <c r="T27" i="1"/>
  <c r="U27" i="1" s="1"/>
  <c r="V27" i="1" s="1"/>
  <c r="W27" i="1" s="1"/>
  <c r="AT13" i="1"/>
  <c r="AU13" i="1" s="1"/>
  <c r="AV13" i="1" s="1"/>
  <c r="AS13" i="1"/>
  <c r="O10" i="1"/>
  <c r="P10" i="1" s="1"/>
  <c r="Q10" i="1" s="1"/>
  <c r="R10" i="1" s="1"/>
  <c r="K40" i="1"/>
  <c r="AK38" i="1"/>
  <c r="AL38" i="1" s="1"/>
  <c r="Y37" i="1"/>
  <c r="Z37" i="1" s="1"/>
  <c r="AA37" i="1" s="1"/>
  <c r="AB37" i="1" s="1"/>
  <c r="AY29" i="1"/>
  <c r="AZ29" i="1" s="1"/>
  <c r="BA29" i="1" s="1"/>
  <c r="AX29" i="1"/>
  <c r="AK19" i="1"/>
  <c r="AL19" i="1" s="1"/>
  <c r="T18" i="1"/>
  <c r="U18" i="1" s="1"/>
  <c r="V18" i="1" s="1"/>
  <c r="W18" i="1" s="1"/>
  <c r="Y16" i="1"/>
  <c r="Z16" i="1" s="1"/>
  <c r="AA16" i="1" s="1"/>
  <c r="AB16" i="1" s="1"/>
  <c r="AD6" i="1"/>
  <c r="AE6" i="1" s="1"/>
  <c r="AF6" i="1" s="1"/>
  <c r="AG6" i="1" s="1"/>
  <c r="AS5" i="1"/>
  <c r="AT5" i="1" s="1"/>
  <c r="AU5" i="1" s="1"/>
  <c r="AV5" i="1" s="1"/>
  <c r="O41" i="1"/>
  <c r="P41" i="1" s="1"/>
  <c r="Q41" i="1" s="1"/>
  <c r="R41" i="1" s="1"/>
  <c r="Y32" i="1"/>
  <c r="Z32" i="1" s="1"/>
  <c r="AA32" i="1" s="1"/>
  <c r="AB32" i="1" s="1"/>
  <c r="U30" i="1"/>
  <c r="V30" i="1" s="1"/>
  <c r="W30" i="1" s="1"/>
  <c r="T30" i="1"/>
  <c r="AN29" i="1"/>
  <c r="AO29" i="1" s="1"/>
  <c r="AP29" i="1" s="1"/>
  <c r="AQ29" i="1" s="1"/>
  <c r="J27" i="1"/>
  <c r="T22" i="1"/>
  <c r="U22" i="1" s="1"/>
  <c r="V22" i="1" s="1"/>
  <c r="W22" i="1" s="1"/>
  <c r="AT18" i="1"/>
  <c r="AU18" i="1" s="1"/>
  <c r="AV18" i="1" s="1"/>
  <c r="AY16" i="1"/>
  <c r="AZ16" i="1" s="1"/>
  <c r="BA16" i="1" s="1"/>
  <c r="AX16" i="1"/>
  <c r="AY14" i="1"/>
  <c r="AZ14" i="1" s="1"/>
  <c r="BA14" i="1" s="1"/>
  <c r="O14" i="1"/>
  <c r="P14" i="1" s="1"/>
  <c r="Q14" i="1" s="1"/>
  <c r="R14" i="1" s="1"/>
  <c r="Y11" i="1"/>
  <c r="Z11" i="1" s="1"/>
  <c r="AA11" i="1" s="1"/>
  <c r="AB11" i="1" s="1"/>
  <c r="AX9" i="1"/>
  <c r="AY9" i="1" s="1"/>
  <c r="AZ9" i="1" s="1"/>
  <c r="BA9" i="1" s="1"/>
  <c r="D7" i="1"/>
  <c r="E7" i="1" s="1"/>
  <c r="L7" i="1" s="1"/>
  <c r="M7" i="1" s="1"/>
  <c r="Y40" i="1"/>
  <c r="Z40" i="1" s="1"/>
  <c r="AA40" i="1" s="1"/>
  <c r="AB40" i="1" s="1"/>
  <c r="AJ29" i="1"/>
  <c r="AK29" i="1" s="1"/>
  <c r="AL29" i="1" s="1"/>
  <c r="AI29" i="1"/>
  <c r="T26" i="1"/>
  <c r="U26" i="1" s="1"/>
  <c r="V26" i="1" s="1"/>
  <c r="W26" i="1" s="1"/>
  <c r="AD23" i="1"/>
  <c r="AE23" i="1" s="1"/>
  <c r="AF23" i="1" s="1"/>
  <c r="AG23" i="1" s="1"/>
  <c r="Y17" i="1"/>
  <c r="Z17" i="1" s="1"/>
  <c r="AA17" i="1" s="1"/>
  <c r="AB17" i="1" s="1"/>
  <c r="AT9" i="1"/>
  <c r="AU9" i="1" s="1"/>
  <c r="AV9" i="1" s="1"/>
  <c r="AS9" i="1"/>
  <c r="O6" i="1"/>
  <c r="P6" i="1" s="1"/>
  <c r="Q6" i="1" s="1"/>
  <c r="R6" i="1" s="1"/>
  <c r="AX4" i="1"/>
  <c r="AY4" i="1" s="1"/>
  <c r="AZ4" i="1" s="1"/>
  <c r="BA4" i="1" s="1"/>
  <c r="O28" i="1"/>
  <c r="P28" i="1" s="1"/>
  <c r="Q28" i="1" s="1"/>
  <c r="R28" i="1" s="1"/>
  <c r="T17" i="1"/>
  <c r="U17" i="1" s="1"/>
  <c r="V17" i="1" s="1"/>
  <c r="W17" i="1" s="1"/>
  <c r="AS14" i="1"/>
  <c r="AT14" i="1" s="1"/>
  <c r="AU14" i="1" s="1"/>
  <c r="AV14" i="1" s="1"/>
  <c r="AI12" i="1"/>
  <c r="AJ12" i="1" s="1"/>
  <c r="AK12" i="1" s="1"/>
  <c r="AL12" i="1" s="1"/>
  <c r="O40" i="1"/>
  <c r="P40" i="1" s="1"/>
  <c r="Q40" i="1" s="1"/>
  <c r="R40" i="1" s="1"/>
  <c r="V31" i="1"/>
  <c r="W31" i="1" s="1"/>
  <c r="Q19" i="1"/>
  <c r="R19" i="1" s="1"/>
  <c r="AN16" i="1"/>
  <c r="AO16" i="1" s="1"/>
  <c r="AP16" i="1" s="1"/>
  <c r="AQ16" i="1" s="1"/>
  <c r="AT6" i="1"/>
  <c r="AU6" i="1" s="1"/>
  <c r="AV6" i="1" s="1"/>
  <c r="AS6" i="1"/>
  <c r="AK27" i="1"/>
  <c r="AL27" i="1" s="1"/>
  <c r="AX20" i="1"/>
  <c r="AY20" i="1" s="1"/>
  <c r="AZ20" i="1" s="1"/>
  <c r="BA20" i="1" s="1"/>
  <c r="AN33" i="1"/>
  <c r="AO33" i="1" s="1"/>
  <c r="AP33" i="1" s="1"/>
  <c r="AQ33" i="1" s="1"/>
  <c r="AX30" i="1"/>
  <c r="AY30" i="1" s="1"/>
  <c r="AZ30" i="1" s="1"/>
  <c r="BA30" i="1" s="1"/>
  <c r="AX24" i="1"/>
  <c r="AY24" i="1" s="1"/>
  <c r="AZ24" i="1" s="1"/>
  <c r="BA24" i="1" s="1"/>
  <c r="Z15" i="1"/>
  <c r="AA15" i="1" s="1"/>
  <c r="AB15" i="1" s="1"/>
  <c r="Y15" i="1"/>
  <c r="AP9" i="1"/>
  <c r="AQ9" i="1" s="1"/>
  <c r="Y7" i="1"/>
  <c r="Z7" i="1" s="1"/>
  <c r="AA7" i="1" s="1"/>
  <c r="AB7" i="1" s="1"/>
  <c r="AK41" i="1"/>
  <c r="AL41" i="1" s="1"/>
  <c r="AI39" i="1"/>
  <c r="AJ39" i="1" s="1"/>
  <c r="AK39" i="1" s="1"/>
  <c r="AL39" i="1" s="1"/>
  <c r="AK37" i="1"/>
  <c r="AL37" i="1" s="1"/>
  <c r="T36" i="1"/>
  <c r="U36" i="1" s="1"/>
  <c r="V36" i="1" s="1"/>
  <c r="W36" i="1" s="1"/>
  <c r="V34" i="1"/>
  <c r="W34" i="1" s="1"/>
  <c r="AE39" i="1"/>
  <c r="AF39" i="1" s="1"/>
  <c r="AG39" i="1" s="1"/>
  <c r="P36" i="1"/>
  <c r="Q36" i="1" s="1"/>
  <c r="R36" i="1" s="1"/>
  <c r="AO32" i="1"/>
  <c r="AP32" i="1" s="1"/>
  <c r="AQ32" i="1" s="1"/>
  <c r="AN24" i="1"/>
  <c r="AO24" i="1" s="1"/>
  <c r="AP24" i="1" s="1"/>
  <c r="AQ24" i="1" s="1"/>
  <c r="T21" i="1"/>
  <c r="U21" i="1" s="1"/>
  <c r="V21" i="1" s="1"/>
  <c r="W21" i="1" s="1"/>
  <c r="AS19" i="1"/>
  <c r="AT19" i="1" s="1"/>
  <c r="AU19" i="1" s="1"/>
  <c r="AV19" i="1" s="1"/>
  <c r="AD18" i="1"/>
  <c r="AE18" i="1" s="1"/>
  <c r="AF18" i="1" s="1"/>
  <c r="AG18" i="1" s="1"/>
  <c r="O15" i="1"/>
  <c r="P15" i="1" s="1"/>
  <c r="Q15" i="1" s="1"/>
  <c r="R15" i="1" s="1"/>
  <c r="Z12" i="1"/>
  <c r="AA12" i="1" s="1"/>
  <c r="AB12" i="1" s="1"/>
  <c r="T10" i="1"/>
  <c r="U10" i="1" s="1"/>
  <c r="V10" i="1" s="1"/>
  <c r="W10" i="1" s="1"/>
  <c r="P7" i="1"/>
  <c r="Q7" i="1" s="1"/>
  <c r="R7" i="1" s="1"/>
  <c r="AI4" i="1"/>
  <c r="AJ4" i="1" s="1"/>
  <c r="AK4" i="1" s="1"/>
  <c r="AL4" i="1" s="1"/>
  <c r="E4" i="1"/>
  <c r="L4" i="1" s="1"/>
  <c r="M4" i="1" s="1"/>
  <c r="AA23" i="5"/>
  <c r="AB23" i="5" s="1"/>
  <c r="E26" i="5"/>
  <c r="L26" i="5" s="1"/>
  <c r="M26" i="5" s="1"/>
  <c r="E39" i="5"/>
  <c r="L39" i="5" s="1"/>
  <c r="M39" i="5" s="1"/>
  <c r="Q23" i="5"/>
  <c r="R23" i="5" s="1"/>
  <c r="AK23" i="5"/>
  <c r="AL23" i="5" s="1"/>
  <c r="L23" i="5"/>
  <c r="M23" i="5" s="1"/>
  <c r="AP23" i="5"/>
  <c r="AQ23" i="5" s="1"/>
  <c r="V23" i="5"/>
  <c r="W23" i="5" s="1"/>
  <c r="K15" i="5"/>
  <c r="E15" i="5"/>
  <c r="L15" i="5" s="1"/>
  <c r="M15" i="5" s="1"/>
  <c r="K3" i="5"/>
  <c r="E3" i="5"/>
  <c r="L3" i="5" s="1"/>
  <c r="M3" i="5" s="1"/>
  <c r="E19" i="5"/>
  <c r="L19" i="5" s="1"/>
  <c r="M19" i="5" s="1"/>
  <c r="E25" i="5"/>
  <c r="L25" i="5" s="1"/>
  <c r="M25" i="5" s="1"/>
  <c r="E22" i="5"/>
  <c r="L22" i="5" s="1"/>
  <c r="M22" i="5" s="1"/>
  <c r="E30" i="5"/>
  <c r="L30" i="5" s="1"/>
  <c r="M30" i="5" s="1"/>
  <c r="E7" i="5"/>
  <c r="L7" i="5" s="1"/>
  <c r="M7" i="5" s="1"/>
  <c r="E38" i="4"/>
  <c r="L38" i="4" s="1"/>
  <c r="M38" i="4" s="1"/>
  <c r="L9" i="4"/>
  <c r="M9" i="4" s="1"/>
  <c r="AP21" i="4"/>
  <c r="AQ21" i="4" s="1"/>
  <c r="AZ21" i="4"/>
  <c r="BA21" i="4" s="1"/>
  <c r="AA21" i="4"/>
  <c r="AB21" i="4" s="1"/>
  <c r="AF21" i="4"/>
  <c r="AG21" i="4" s="1"/>
  <c r="E12" i="4"/>
  <c r="L12" i="4" s="1"/>
  <c r="M12" i="4" s="1"/>
  <c r="V21" i="4"/>
  <c r="W21" i="4" s="1"/>
  <c r="AF9" i="4"/>
  <c r="AG9" i="4" s="1"/>
  <c r="AK21" i="4"/>
  <c r="AL21" i="4" s="1"/>
  <c r="E8" i="4"/>
  <c r="L8" i="4" s="1"/>
  <c r="M8" i="4" s="1"/>
  <c r="AF17" i="4"/>
  <c r="AG17" i="4" s="1"/>
  <c r="AP17" i="4"/>
  <c r="AQ17" i="4" s="1"/>
  <c r="Q17" i="4"/>
  <c r="R17" i="4" s="1"/>
  <c r="AZ17" i="4"/>
  <c r="BA17" i="4" s="1"/>
  <c r="L17" i="4"/>
  <c r="M17" i="4" s="1"/>
  <c r="K23" i="4"/>
  <c r="E23" i="4"/>
  <c r="L23" i="4" s="1"/>
  <c r="M23" i="4" s="1"/>
  <c r="K6" i="4"/>
  <c r="E6" i="4"/>
  <c r="L6" i="4" s="1"/>
  <c r="M6" i="4" s="1"/>
  <c r="E20" i="4"/>
  <c r="L20" i="4" s="1"/>
  <c r="M20" i="4" s="1"/>
  <c r="V17" i="4"/>
  <c r="W17" i="4" s="1"/>
  <c r="E34" i="4"/>
  <c r="L34" i="4" s="1"/>
  <c r="M34" i="4" s="1"/>
  <c r="AZ9" i="4"/>
  <c r="BA9" i="4" s="1"/>
  <c r="AF13" i="4"/>
  <c r="AG13" i="4" s="1"/>
  <c r="AA17" i="4"/>
  <c r="AB17" i="4" s="1"/>
  <c r="K19" i="4"/>
  <c r="E19" i="4"/>
  <c r="L19" i="4" s="1"/>
  <c r="M19" i="4" s="1"/>
  <c r="E37" i="4"/>
  <c r="L37" i="4" s="1"/>
  <c r="M37" i="4" s="1"/>
  <c r="K10" i="4"/>
  <c r="E10" i="4"/>
  <c r="L10" i="4" s="1"/>
  <c r="M10" i="4" s="1"/>
  <c r="K14" i="4"/>
  <c r="E14" i="4"/>
  <c r="L14" i="4" s="1"/>
  <c r="M14" i="4" s="1"/>
  <c r="AU28" i="3"/>
  <c r="AV28" i="3" s="1"/>
  <c r="E36" i="3"/>
  <c r="L36" i="3" s="1"/>
  <c r="M36" i="3" s="1"/>
  <c r="Q28" i="3"/>
  <c r="R28" i="3" s="1"/>
  <c r="AP28" i="3"/>
  <c r="AQ28" i="3" s="1"/>
  <c r="L22" i="3"/>
  <c r="M22" i="3" s="1"/>
  <c r="AZ22" i="3"/>
  <c r="BA22" i="3" s="1"/>
  <c r="AF22" i="3"/>
  <c r="AG22" i="3" s="1"/>
  <c r="V28" i="3"/>
  <c r="W28" i="3" s="1"/>
  <c r="AF28" i="3"/>
  <c r="AG28" i="3" s="1"/>
  <c r="E31" i="3"/>
  <c r="L31" i="3" s="1"/>
  <c r="M31" i="3" s="1"/>
  <c r="AP22" i="3"/>
  <c r="AQ22" i="3" s="1"/>
  <c r="E39" i="3"/>
  <c r="L39" i="3" s="1"/>
  <c r="M39" i="3" s="1"/>
  <c r="AK28" i="3"/>
  <c r="AL28" i="3" s="1"/>
  <c r="AA28" i="3"/>
  <c r="AB28" i="3" s="1"/>
  <c r="AU22" i="3"/>
  <c r="AV22" i="3" s="1"/>
  <c r="E11" i="3"/>
  <c r="L11" i="3" s="1"/>
  <c r="M11" i="3" s="1"/>
  <c r="E31" i="2"/>
  <c r="L31" i="2" s="1"/>
  <c r="M31" i="2" s="1"/>
  <c r="E11" i="2"/>
  <c r="L11" i="2" s="1"/>
  <c r="M11" i="2" s="1"/>
  <c r="K23" i="2"/>
  <c r="E23" i="2"/>
  <c r="L23" i="2" s="1"/>
  <c r="M23" i="2" s="1"/>
  <c r="E26" i="2"/>
  <c r="L26" i="2" s="1"/>
  <c r="M26" i="2" s="1"/>
  <c r="E33" i="2"/>
  <c r="L33" i="2" s="1"/>
  <c r="M33" i="2" s="1"/>
  <c r="E17" i="2"/>
  <c r="L17" i="2" s="1"/>
  <c r="M17" i="2" s="1"/>
  <c r="E4" i="2"/>
  <c r="L4" i="2" s="1"/>
  <c r="M4" i="2" s="1"/>
  <c r="E41" i="2"/>
  <c r="L41" i="2" s="1"/>
  <c r="M41" i="2" s="1"/>
  <c r="E6" i="2"/>
  <c r="L6" i="2" s="1"/>
  <c r="M6" i="2" s="1"/>
  <c r="K6" i="2"/>
  <c r="E29" i="2"/>
  <c r="L29" i="2" s="1"/>
  <c r="M29" i="2" s="1"/>
  <c r="AT26" i="1"/>
  <c r="AU26" i="1" s="1"/>
  <c r="AV26" i="1" s="1"/>
  <c r="AE33" i="1"/>
  <c r="AF33" i="1" s="1"/>
  <c r="AG33" i="1" s="1"/>
  <c r="AY13" i="1"/>
  <c r="AZ13" i="1" s="1"/>
  <c r="BA13" i="1" s="1"/>
  <c r="U5" i="1"/>
  <c r="V5" i="1" s="1"/>
  <c r="W5" i="1" s="1"/>
  <c r="AO3" i="1"/>
  <c r="AP3" i="1" s="1"/>
  <c r="AQ3" i="1" s="1"/>
  <c r="AY33" i="1"/>
  <c r="AZ33" i="1" s="1"/>
  <c r="BA33" i="1" s="1"/>
  <c r="AT30" i="1"/>
  <c r="AU30" i="1" s="1"/>
  <c r="AV30" i="1" s="1"/>
  <c r="Q27" i="1"/>
  <c r="R27" i="1" s="1"/>
  <c r="AT24" i="1"/>
  <c r="AU24" i="1" s="1"/>
  <c r="AV24" i="1" s="1"/>
  <c r="E16" i="1"/>
  <c r="P33" i="1"/>
  <c r="Q33" i="1" s="1"/>
  <c r="R33" i="1" s="1"/>
  <c r="J32" i="1"/>
  <c r="K30" i="1"/>
  <c r="AO20" i="1"/>
  <c r="AP20" i="1" s="1"/>
  <c r="AQ20" i="1" s="1"/>
  <c r="AO7" i="1"/>
  <c r="AP7" i="1" s="1"/>
  <c r="AQ7" i="1" s="1"/>
  <c r="K32" i="1"/>
  <c r="J40" i="1"/>
  <c r="AO37" i="1"/>
  <c r="AP37" i="1" s="1"/>
  <c r="AQ37" i="1" s="1"/>
  <c r="P37" i="1"/>
  <c r="Q37" i="1" s="1"/>
  <c r="R37" i="1" s="1"/>
  <c r="U35" i="1"/>
  <c r="V35" i="1" s="1"/>
  <c r="W35" i="1" s="1"/>
  <c r="Z18" i="1"/>
  <c r="AA18" i="1" s="1"/>
  <c r="AB18" i="1" s="1"/>
  <c r="U15" i="1"/>
  <c r="V15" i="1" s="1"/>
  <c r="W15" i="1" s="1"/>
  <c r="AO12" i="1"/>
  <c r="AP12" i="1" s="1"/>
  <c r="AQ12" i="1" s="1"/>
  <c r="D12" i="1"/>
  <c r="E12" i="1" s="1"/>
  <c r="L12" i="1" s="1"/>
  <c r="M12" i="1" s="1"/>
  <c r="P35" i="1"/>
  <c r="Q35" i="1" s="1"/>
  <c r="R35" i="1" s="1"/>
  <c r="AE31" i="1"/>
  <c r="AF31" i="1" s="1"/>
  <c r="AG31" i="1" s="1"/>
  <c r="AO27" i="1"/>
  <c r="AP27" i="1" s="1"/>
  <c r="AQ27" i="1" s="1"/>
  <c r="E27" i="1"/>
  <c r="K26" i="1"/>
  <c r="U13" i="1"/>
  <c r="V13" i="1" s="1"/>
  <c r="W13" i="1" s="1"/>
  <c r="AO11" i="1"/>
  <c r="AP11" i="1" s="1"/>
  <c r="AQ11" i="1" s="1"/>
  <c r="Z8" i="1"/>
  <c r="AA8" i="1" s="1"/>
  <c r="AB8" i="1" s="1"/>
  <c r="U7" i="1"/>
  <c r="V7" i="1" s="1"/>
  <c r="W7" i="1" s="1"/>
  <c r="K12" i="1"/>
  <c r="AT38" i="1"/>
  <c r="AU38" i="1" s="1"/>
  <c r="AV38" i="1" s="1"/>
  <c r="E40" i="1"/>
  <c r="L40" i="1" s="1"/>
  <c r="M40" i="1" s="1"/>
  <c r="AT32" i="1"/>
  <c r="AU32" i="1" s="1"/>
  <c r="AV32" i="1" s="1"/>
  <c r="J20" i="1"/>
  <c r="AE3" i="1"/>
  <c r="AF3" i="1" s="1"/>
  <c r="AG3" i="1" s="1"/>
  <c r="K22" i="1"/>
  <c r="AY26" i="1"/>
  <c r="AZ26" i="1" s="1"/>
  <c r="BA26" i="1" s="1"/>
  <c r="AE14" i="1"/>
  <c r="AF14" i="1" s="1"/>
  <c r="AG14" i="1" s="1"/>
  <c r="Z29" i="1"/>
  <c r="AA29" i="1" s="1"/>
  <c r="AB29" i="1" s="1"/>
  <c r="P3" i="1"/>
  <c r="Q3" i="1" s="1"/>
  <c r="R3" i="1" s="1"/>
  <c r="AJ25" i="1"/>
  <c r="AK25" i="1" s="1"/>
  <c r="AL25" i="1" s="1"/>
  <c r="AT40" i="1"/>
  <c r="AU40" i="1" s="1"/>
  <c r="AV40" i="1" s="1"/>
  <c r="J11" i="1"/>
  <c r="Z24" i="1"/>
  <c r="AA24" i="1" s="1"/>
  <c r="AB24" i="1" s="1"/>
  <c r="AJ21" i="1"/>
  <c r="AK21" i="1" s="1"/>
  <c r="AL21" i="1" s="1"/>
  <c r="AE35" i="1"/>
  <c r="AF35" i="1" s="1"/>
  <c r="AG35" i="1" s="1"/>
  <c r="AJ33" i="1"/>
  <c r="AK33" i="1" s="1"/>
  <c r="AL33" i="1" s="1"/>
  <c r="AT23" i="1"/>
  <c r="AU23" i="1" s="1"/>
  <c r="AV23" i="1" s="1"/>
  <c r="AT22" i="1"/>
  <c r="AU22" i="1" s="1"/>
  <c r="AV22" i="1" s="1"/>
  <c r="Z20" i="1"/>
  <c r="AA20" i="1" s="1"/>
  <c r="AB20" i="1" s="1"/>
  <c r="E20" i="1"/>
  <c r="L20" i="1" s="1"/>
  <c r="M20" i="1" s="1"/>
  <c r="AJ17" i="1"/>
  <c r="AK17" i="1" s="1"/>
  <c r="AL17" i="1" s="1"/>
  <c r="AT36" i="1"/>
  <c r="AU36" i="1" s="1"/>
  <c r="AV36" i="1" s="1"/>
  <c r="K36" i="1"/>
  <c r="AY34" i="1"/>
  <c r="AZ34" i="1" s="1"/>
  <c r="BA34" i="1" s="1"/>
  <c r="Z34" i="1"/>
  <c r="AA34" i="1" s="1"/>
  <c r="AB34" i="1" s="1"/>
  <c r="P31" i="1"/>
  <c r="Q31" i="1" s="1"/>
  <c r="R31" i="1" s="1"/>
  <c r="P25" i="1"/>
  <c r="Q25" i="1" s="1"/>
  <c r="R25" i="1" s="1"/>
  <c r="K18" i="1"/>
  <c r="P16" i="1"/>
  <c r="Q16" i="1" s="1"/>
  <c r="R16" i="1" s="1"/>
  <c r="AE15" i="1"/>
  <c r="AF15" i="1" s="1"/>
  <c r="AG15" i="1" s="1"/>
  <c r="D11" i="1"/>
  <c r="K11" i="1" s="1"/>
  <c r="AE10" i="1"/>
  <c r="AF10" i="1" s="1"/>
  <c r="AG10" i="1" s="1"/>
  <c r="AO4" i="1"/>
  <c r="AP4" i="1" s="1"/>
  <c r="AQ4" i="1" s="1"/>
  <c r="P39" i="1"/>
  <c r="Q39" i="1" s="1"/>
  <c r="R39" i="1" s="1"/>
  <c r="Z38" i="1"/>
  <c r="AA38" i="1" s="1"/>
  <c r="AB38" i="1" s="1"/>
  <c r="AT34" i="1"/>
  <c r="AU34" i="1" s="1"/>
  <c r="AV34" i="1" s="1"/>
  <c r="P20" i="1"/>
  <c r="Q20" i="1" s="1"/>
  <c r="R20" i="1" s="1"/>
  <c r="K15" i="1"/>
  <c r="AY12" i="1"/>
  <c r="AZ12" i="1" s="1"/>
  <c r="BA12" i="1" s="1"/>
  <c r="P11" i="1"/>
  <c r="Q11" i="1" s="1"/>
  <c r="R11" i="1" s="1"/>
  <c r="AJ9" i="1"/>
  <c r="AK9" i="1" s="1"/>
  <c r="AL9" i="1" s="1"/>
  <c r="AE7" i="1"/>
  <c r="AF7" i="1" s="1"/>
  <c r="AG7" i="1" s="1"/>
  <c r="K7" i="1"/>
  <c r="AY5" i="1"/>
  <c r="AZ5" i="1" s="1"/>
  <c r="BA5" i="1" s="1"/>
  <c r="AT4" i="1"/>
  <c r="AU4" i="1" s="1"/>
  <c r="AV4" i="1" s="1"/>
  <c r="AO41" i="1"/>
  <c r="AP41" i="1" s="1"/>
  <c r="AQ41" i="1" s="1"/>
  <c r="AE40" i="1"/>
  <c r="AF40" i="1" s="1"/>
  <c r="AG40" i="1" s="1"/>
  <c r="AE36" i="1"/>
  <c r="AF36" i="1" s="1"/>
  <c r="AG36" i="1" s="1"/>
  <c r="D34" i="1"/>
  <c r="K34" i="1" s="1"/>
  <c r="AE32" i="1"/>
  <c r="AF32" i="1" s="1"/>
  <c r="AG32" i="1" s="1"/>
  <c r="P32" i="1"/>
  <c r="Q32" i="1" s="1"/>
  <c r="R32" i="1" s="1"/>
  <c r="AE26" i="1"/>
  <c r="AF26" i="1" s="1"/>
  <c r="AG26" i="1" s="1"/>
  <c r="D24" i="1"/>
  <c r="K24" i="1" s="1"/>
  <c r="J23" i="1"/>
  <c r="E15" i="1"/>
  <c r="AO13" i="1"/>
  <c r="AP13" i="1" s="1"/>
  <c r="AQ13" i="1" s="1"/>
  <c r="AE12" i="1"/>
  <c r="AF12" i="1" s="1"/>
  <c r="AG12" i="1" s="1"/>
  <c r="AO22" i="1"/>
  <c r="AP22" i="1" s="1"/>
  <c r="AQ22" i="1" s="1"/>
  <c r="AT31" i="1"/>
  <c r="AU31" i="1" s="1"/>
  <c r="AV31" i="1" s="1"/>
  <c r="AT12" i="1"/>
  <c r="AU12" i="1" s="1"/>
  <c r="AV12" i="1" s="1"/>
  <c r="P13" i="1"/>
  <c r="Q13" i="1" s="1"/>
  <c r="R13" i="1" s="1"/>
  <c r="E30" i="1"/>
  <c r="L30" i="1" s="1"/>
  <c r="M30" i="1" s="1"/>
  <c r="AY23" i="1"/>
  <c r="AZ23" i="1" s="1"/>
  <c r="BA23" i="1" s="1"/>
  <c r="AE25" i="1"/>
  <c r="AF25" i="1" s="1"/>
  <c r="AG25" i="1" s="1"/>
  <c r="AJ35" i="1"/>
  <c r="AK35" i="1" s="1"/>
  <c r="AL35" i="1" s="1"/>
  <c r="AJ31" i="1"/>
  <c r="AK31" i="1" s="1"/>
  <c r="AL31" i="1" s="1"/>
  <c r="Z28" i="1"/>
  <c r="AA28" i="1" s="1"/>
  <c r="AB28" i="1" s="1"/>
  <c r="AE19" i="1"/>
  <c r="AF19" i="1" s="1"/>
  <c r="AG19" i="1" s="1"/>
  <c r="K17" i="1"/>
  <c r="U16" i="1"/>
  <c r="V16" i="1" s="1"/>
  <c r="W16" i="1" s="1"/>
  <c r="AJ15" i="1"/>
  <c r="AK15" i="1" s="1"/>
  <c r="AL15" i="1" s="1"/>
  <c r="U9" i="1"/>
  <c r="V9" i="1" s="1"/>
  <c r="W9" i="1" s="1"/>
  <c r="AY8" i="1"/>
  <c r="AZ8" i="1" s="1"/>
  <c r="BA8" i="1" s="1"/>
  <c r="AJ5" i="1"/>
  <c r="AK5" i="1" s="1"/>
  <c r="AL5" i="1" s="1"/>
  <c r="K4" i="1"/>
  <c r="AY35" i="1"/>
  <c r="AZ35" i="1" s="1"/>
  <c r="BA35" i="1" s="1"/>
  <c r="AJ34" i="1"/>
  <c r="AK34" i="1" s="1"/>
  <c r="AL34" i="1" s="1"/>
  <c r="AE41" i="1"/>
  <c r="AF41" i="1" s="1"/>
  <c r="AG41" i="1" s="1"/>
  <c r="U40" i="1"/>
  <c r="V40" i="1" s="1"/>
  <c r="W40" i="1" s="1"/>
  <c r="AE37" i="1"/>
  <c r="AF37" i="1" s="1"/>
  <c r="AG37" i="1" s="1"/>
  <c r="E36" i="1"/>
  <c r="L36" i="1" s="1"/>
  <c r="M36" i="1" s="1"/>
  <c r="E32" i="1"/>
  <c r="L32" i="1" s="1"/>
  <c r="M32" i="1" s="1"/>
  <c r="AJ30" i="1"/>
  <c r="AK30" i="1" s="1"/>
  <c r="AL30" i="1" s="1"/>
  <c r="AE29" i="1"/>
  <c r="AF29" i="1" s="1"/>
  <c r="AG29" i="1" s="1"/>
  <c r="AT28" i="1"/>
  <c r="AU28" i="1" s="1"/>
  <c r="AV28" i="1" s="1"/>
  <c r="AJ26" i="1"/>
  <c r="AK26" i="1" s="1"/>
  <c r="AL26" i="1" s="1"/>
  <c r="Z25" i="1"/>
  <c r="AA25" i="1" s="1"/>
  <c r="AB25" i="1" s="1"/>
  <c r="P23" i="1"/>
  <c r="Q23" i="1" s="1"/>
  <c r="R23" i="1" s="1"/>
  <c r="AY17" i="1"/>
  <c r="AZ17" i="1" s="1"/>
  <c r="BA17" i="1" s="1"/>
  <c r="Z33" i="1"/>
  <c r="AA33" i="1" s="1"/>
  <c r="AB33" i="1" s="1"/>
  <c r="U32" i="1"/>
  <c r="V32" i="1" s="1"/>
  <c r="W32" i="1" s="1"/>
  <c r="J26" i="1"/>
  <c r="J19" i="1"/>
  <c r="AJ7" i="1"/>
  <c r="AK7" i="1" s="1"/>
  <c r="AL7" i="1" s="1"/>
  <c r="AY6" i="1"/>
  <c r="AZ6" i="1" s="1"/>
  <c r="BA6" i="1" s="1"/>
  <c r="P5" i="1"/>
  <c r="Q5" i="1" s="1"/>
  <c r="R5" i="1" s="1"/>
  <c r="AO31" i="1"/>
  <c r="AP31" i="1" s="1"/>
  <c r="AQ31" i="1" s="1"/>
  <c r="AY32" i="1"/>
  <c r="AZ32" i="1" s="1"/>
  <c r="BA32" i="1" s="1"/>
  <c r="AJ18" i="1"/>
  <c r="AK18" i="1" s="1"/>
  <c r="AL18" i="1" s="1"/>
  <c r="U28" i="1"/>
  <c r="V28" i="1" s="1"/>
  <c r="W28" i="1" s="1"/>
  <c r="K25" i="1"/>
  <c r="AE20" i="1"/>
  <c r="AF20" i="1" s="1"/>
  <c r="AG20" i="1" s="1"/>
  <c r="Z14" i="1"/>
  <c r="AA14" i="1" s="1"/>
  <c r="AB14" i="1" s="1"/>
  <c r="J9" i="1"/>
  <c r="D9" i="1"/>
  <c r="K9" i="1" s="1"/>
  <c r="AO8" i="1"/>
  <c r="AP8" i="1" s="1"/>
  <c r="AQ8" i="1" s="1"/>
  <c r="AJ6" i="1"/>
  <c r="AK6" i="1" s="1"/>
  <c r="AL6" i="1" s="1"/>
  <c r="AT41" i="1"/>
  <c r="AU41" i="1" s="1"/>
  <c r="AV41" i="1" s="1"/>
  <c r="AY38" i="1"/>
  <c r="AZ38" i="1" s="1"/>
  <c r="BA38" i="1" s="1"/>
  <c r="D38" i="1"/>
  <c r="AE34" i="1"/>
  <c r="AF34" i="1" s="1"/>
  <c r="AG34" i="1" s="1"/>
  <c r="P34" i="1"/>
  <c r="Q34" i="1" s="1"/>
  <c r="R34" i="1" s="1"/>
  <c r="J29" i="1"/>
  <c r="E29" i="1"/>
  <c r="L29" i="1" s="1"/>
  <c r="M29" i="1" s="1"/>
  <c r="AJ28" i="1"/>
  <c r="AK28" i="1" s="1"/>
  <c r="AL28" i="1" s="1"/>
  <c r="AE27" i="1"/>
  <c r="AF27" i="1" s="1"/>
  <c r="AG27" i="1" s="1"/>
  <c r="E23" i="1"/>
  <c r="L23" i="1" s="1"/>
  <c r="M23" i="1" s="1"/>
  <c r="K23" i="1"/>
  <c r="AY18" i="1"/>
  <c r="AZ18" i="1" s="1"/>
  <c r="BA18" i="1" s="1"/>
  <c r="AO10" i="1"/>
  <c r="AP10" i="1" s="1"/>
  <c r="AQ10" i="1" s="1"/>
  <c r="U8" i="1"/>
  <c r="V8" i="1" s="1"/>
  <c r="W8" i="1" s="1"/>
  <c r="U6" i="1"/>
  <c r="V6" i="1" s="1"/>
  <c r="W6" i="1" s="1"/>
  <c r="AJ32" i="1"/>
  <c r="AK32" i="1" s="1"/>
  <c r="AL32" i="1" s="1"/>
  <c r="U24" i="1"/>
  <c r="V24" i="1" s="1"/>
  <c r="W24" i="1" s="1"/>
  <c r="E22" i="1"/>
  <c r="L22" i="1" s="1"/>
  <c r="M22" i="1" s="1"/>
  <c r="AY3" i="1"/>
  <c r="AZ3" i="1" s="1"/>
  <c r="BA3" i="1" s="1"/>
  <c r="Z30" i="1"/>
  <c r="AA30" i="1" s="1"/>
  <c r="AB30" i="1" s="1"/>
  <c r="AO35" i="1"/>
  <c r="AP35" i="1" s="1"/>
  <c r="AQ35" i="1" s="1"/>
  <c r="AT27" i="1"/>
  <c r="AU27" i="1" s="1"/>
  <c r="AV27" i="1" s="1"/>
  <c r="U23" i="1"/>
  <c r="V23" i="1" s="1"/>
  <c r="W23" i="1" s="1"/>
  <c r="U11" i="1"/>
  <c r="V11" i="1" s="1"/>
  <c r="W11" i="1" s="1"/>
  <c r="AE38" i="1"/>
  <c r="AF38" i="1" s="1"/>
  <c r="AG38" i="1" s="1"/>
  <c r="AY36" i="1"/>
  <c r="AZ36" i="1" s="1"/>
  <c r="BA36" i="1" s="1"/>
  <c r="J8" i="1"/>
  <c r="D8" i="1"/>
  <c r="K8" i="1" s="1"/>
  <c r="AJ20" i="1"/>
  <c r="AK20" i="1" s="1"/>
  <c r="AL20" i="1" s="1"/>
  <c r="AT37" i="1"/>
  <c r="AU37" i="1" s="1"/>
  <c r="AV37" i="1" s="1"/>
  <c r="AY19" i="1"/>
  <c r="AZ19" i="1" s="1"/>
  <c r="BA19" i="1" s="1"/>
  <c r="P4" i="1"/>
  <c r="Q4" i="1" s="1"/>
  <c r="R4" i="1" s="1"/>
  <c r="U37" i="1"/>
  <c r="V37" i="1" s="1"/>
  <c r="W37" i="1" s="1"/>
  <c r="AO26" i="1"/>
  <c r="AP26" i="1" s="1"/>
  <c r="AQ26" i="1" s="1"/>
  <c r="D39" i="1"/>
  <c r="K39" i="1" s="1"/>
  <c r="J39" i="1"/>
  <c r="U33" i="1"/>
  <c r="V33" i="1" s="1"/>
  <c r="W33" i="1" s="1"/>
  <c r="J21" i="1"/>
  <c r="D21" i="1"/>
  <c r="K21" i="1" s="1"/>
  <c r="D10" i="1"/>
  <c r="K10" i="1" s="1"/>
  <c r="J10" i="1"/>
  <c r="AO28" i="1"/>
  <c r="AP28" i="1" s="1"/>
  <c r="AQ28" i="1" s="1"/>
  <c r="AT25" i="1"/>
  <c r="AU25" i="1" s="1"/>
  <c r="AV25" i="1" s="1"/>
  <c r="J37" i="1"/>
  <c r="D37" i="1"/>
  <c r="K37" i="1" s="1"/>
  <c r="Z35" i="1"/>
  <c r="AA35" i="1" s="1"/>
  <c r="AB35" i="1" s="1"/>
  <c r="AO30" i="1"/>
  <c r="AP30" i="1" s="1"/>
  <c r="AQ30" i="1" s="1"/>
  <c r="Z27" i="1"/>
  <c r="AA27" i="1" s="1"/>
  <c r="AB27" i="1" s="1"/>
  <c r="P22" i="1"/>
  <c r="Q22" i="1" s="1"/>
  <c r="R22" i="1" s="1"/>
  <c r="Z21" i="1"/>
  <c r="AA21" i="1" s="1"/>
  <c r="AB21" i="1" s="1"/>
  <c r="P38" i="1"/>
  <c r="Q38" i="1" s="1"/>
  <c r="R38" i="1" s="1"/>
  <c r="AJ36" i="1"/>
  <c r="AK36" i="1" s="1"/>
  <c r="AL36" i="1" s="1"/>
  <c r="U41" i="1"/>
  <c r="V41" i="1" s="1"/>
  <c r="W41" i="1" s="1"/>
  <c r="J41" i="1"/>
  <c r="D41" i="1"/>
  <c r="AO39" i="1"/>
  <c r="AP39" i="1" s="1"/>
  <c r="AQ39" i="1" s="1"/>
  <c r="Z39" i="1"/>
  <c r="AA39" i="1" s="1"/>
  <c r="AB39" i="1" s="1"/>
  <c r="AO34" i="1"/>
  <c r="AP34" i="1" s="1"/>
  <c r="AQ34" i="1" s="1"/>
  <c r="AT33" i="1"/>
  <c r="AU33" i="1" s="1"/>
  <c r="AV33" i="1" s="1"/>
  <c r="Z26" i="1"/>
  <c r="AA26" i="1" s="1"/>
  <c r="AB26" i="1" s="1"/>
  <c r="AO21" i="1"/>
  <c r="AP21" i="1" s="1"/>
  <c r="AQ21" i="1" s="1"/>
  <c r="P17" i="1"/>
  <c r="Q17" i="1" s="1"/>
  <c r="R17" i="1" s="1"/>
  <c r="AY7" i="1"/>
  <c r="AZ7" i="1" s="1"/>
  <c r="BA7" i="1" s="1"/>
  <c r="AY40" i="1"/>
  <c r="AZ40" i="1" s="1"/>
  <c r="BA40" i="1" s="1"/>
  <c r="AJ40" i="1"/>
  <c r="AK40" i="1" s="1"/>
  <c r="AL40" i="1" s="1"/>
  <c r="U39" i="1"/>
  <c r="V39" i="1" s="1"/>
  <c r="W39" i="1" s="1"/>
  <c r="D35" i="1"/>
  <c r="K35" i="1" s="1"/>
  <c r="J35" i="1"/>
  <c r="Z31" i="1"/>
  <c r="AA31" i="1" s="1"/>
  <c r="AB31" i="1" s="1"/>
  <c r="AJ23" i="1"/>
  <c r="AK23" i="1" s="1"/>
  <c r="AL23" i="1" s="1"/>
  <c r="AE5" i="1"/>
  <c r="AF5" i="1" s="1"/>
  <c r="AG5" i="1" s="1"/>
  <c r="AE17" i="1"/>
  <c r="AF17" i="1" s="1"/>
  <c r="AG17" i="1" s="1"/>
  <c r="L16" i="1"/>
  <c r="M16" i="1" s="1"/>
  <c r="AO14" i="1"/>
  <c r="AP14" i="1" s="1"/>
  <c r="AQ14" i="1" s="1"/>
  <c r="J13" i="1"/>
  <c r="D13" i="1"/>
  <c r="U12" i="1"/>
  <c r="V12" i="1" s="1"/>
  <c r="W12" i="1" s="1"/>
  <c r="AJ11" i="1"/>
  <c r="AK11" i="1" s="1"/>
  <c r="AL11" i="1" s="1"/>
  <c r="AJ10" i="1"/>
  <c r="AK10" i="1" s="1"/>
  <c r="AL10" i="1" s="1"/>
  <c r="P9" i="1"/>
  <c r="Q9" i="1" s="1"/>
  <c r="R9" i="1" s="1"/>
  <c r="P8" i="1"/>
  <c r="Q8" i="1" s="1"/>
  <c r="R8" i="1" s="1"/>
  <c r="AT3" i="1"/>
  <c r="AU3" i="1" s="1"/>
  <c r="AV3" i="1" s="1"/>
  <c r="D33" i="1"/>
  <c r="AT29" i="1"/>
  <c r="AU29" i="1" s="1"/>
  <c r="AV29" i="1" s="1"/>
  <c r="D28" i="1"/>
  <c r="AO25" i="1"/>
  <c r="AP25" i="1" s="1"/>
  <c r="AQ25" i="1" s="1"/>
  <c r="J25" i="1"/>
  <c r="E25" i="1"/>
  <c r="L25" i="1" s="1"/>
  <c r="M25" i="1" s="1"/>
  <c r="AJ24" i="1"/>
  <c r="AK24" i="1" s="1"/>
  <c r="AL24" i="1" s="1"/>
  <c r="AY22" i="1"/>
  <c r="AZ22" i="1" s="1"/>
  <c r="BA22" i="1" s="1"/>
  <c r="AT20" i="1"/>
  <c r="AU20" i="1" s="1"/>
  <c r="AV20" i="1" s="1"/>
  <c r="Z19" i="1"/>
  <c r="AA19" i="1" s="1"/>
  <c r="AB19" i="1" s="1"/>
  <c r="AT17" i="1"/>
  <c r="AU17" i="1" s="1"/>
  <c r="AV17" i="1" s="1"/>
  <c r="K16" i="1"/>
  <c r="D14" i="1"/>
  <c r="K14" i="1" s="1"/>
  <c r="AY11" i="1"/>
  <c r="AZ11" i="1" s="1"/>
  <c r="BA11" i="1" s="1"/>
  <c r="AY10" i="1"/>
  <c r="AZ10" i="1" s="1"/>
  <c r="BA10" i="1" s="1"/>
  <c r="AE9" i="1"/>
  <c r="AF9" i="1" s="1"/>
  <c r="AG9" i="1" s="1"/>
  <c r="AE8" i="1"/>
  <c r="AF8" i="1" s="1"/>
  <c r="AG8" i="1" s="1"/>
  <c r="AT7" i="1"/>
  <c r="AU7" i="1" s="1"/>
  <c r="AV7" i="1" s="1"/>
  <c r="Z5" i="1"/>
  <c r="AA5" i="1" s="1"/>
  <c r="AB5" i="1" s="1"/>
  <c r="P26" i="1"/>
  <c r="Q26" i="1" s="1"/>
  <c r="R26" i="1" s="1"/>
  <c r="AJ14" i="1"/>
  <c r="AK14" i="1" s="1"/>
  <c r="AL14" i="1" s="1"/>
  <c r="AE30" i="1"/>
  <c r="AF30" i="1" s="1"/>
  <c r="AG30" i="1" s="1"/>
  <c r="P30" i="1"/>
  <c r="Q30" i="1" s="1"/>
  <c r="R30" i="1" s="1"/>
  <c r="AE24" i="1"/>
  <c r="AF24" i="1" s="1"/>
  <c r="AG24" i="1" s="1"/>
  <c r="AE21" i="1"/>
  <c r="AF21" i="1" s="1"/>
  <c r="AG21" i="1" s="1"/>
  <c r="U19" i="1"/>
  <c r="V19" i="1" s="1"/>
  <c r="W19" i="1" s="1"/>
  <c r="E19" i="1"/>
  <c r="L19" i="1" s="1"/>
  <c r="M19" i="1" s="1"/>
  <c r="K19" i="1"/>
  <c r="AO18" i="1"/>
  <c r="AP18" i="1" s="1"/>
  <c r="AQ18" i="1" s="1"/>
  <c r="AO17" i="1"/>
  <c r="AP17" i="1" s="1"/>
  <c r="AQ17" i="1" s="1"/>
  <c r="J17" i="1"/>
  <c r="E17" i="1"/>
  <c r="L17" i="1" s="1"/>
  <c r="M17" i="1" s="1"/>
  <c r="AJ16" i="1"/>
  <c r="AK16" i="1" s="1"/>
  <c r="AL16" i="1" s="1"/>
  <c r="AY15" i="1"/>
  <c r="AZ15" i="1" s="1"/>
  <c r="BA15" i="1" s="1"/>
  <c r="AE13" i="1"/>
  <c r="AF13" i="1" s="1"/>
  <c r="AG13" i="1" s="1"/>
  <c r="AT11" i="1"/>
  <c r="AU11" i="1" s="1"/>
  <c r="AV11" i="1" s="1"/>
  <c r="Z9" i="1"/>
  <c r="AA9" i="1" s="1"/>
  <c r="AB9" i="1" s="1"/>
  <c r="Z6" i="1"/>
  <c r="AA6" i="1" s="1"/>
  <c r="AB6" i="1" s="1"/>
  <c r="L3" i="1"/>
  <c r="M3" i="1" s="1"/>
  <c r="E26" i="1"/>
  <c r="L26" i="1" s="1"/>
  <c r="M26" i="1" s="1"/>
  <c r="P12" i="1"/>
  <c r="Q12" i="1" s="1"/>
  <c r="R12" i="1" s="1"/>
  <c r="AY27" i="1"/>
  <c r="AZ27" i="1" s="1"/>
  <c r="BA27" i="1" s="1"/>
  <c r="Z23" i="1"/>
  <c r="AA23" i="1" s="1"/>
  <c r="AB23" i="1" s="1"/>
  <c r="AT21" i="1"/>
  <c r="AU21" i="1" s="1"/>
  <c r="AV21" i="1" s="1"/>
  <c r="K20" i="1"/>
  <c r="E18" i="1"/>
  <c r="L18" i="1" s="1"/>
  <c r="M18" i="1" s="1"/>
  <c r="AT8" i="1"/>
  <c r="AU8" i="1" s="1"/>
  <c r="AV8" i="1" s="1"/>
  <c r="AO6" i="1"/>
  <c r="AP6" i="1" s="1"/>
  <c r="AQ6" i="1" s="1"/>
  <c r="J5" i="1"/>
  <c r="D5" i="1"/>
  <c r="U4" i="1"/>
  <c r="V4" i="1" s="1"/>
  <c r="W4" i="1" s="1"/>
  <c r="E31" i="1"/>
  <c r="L31" i="1" s="1"/>
  <c r="M31" i="1" s="1"/>
  <c r="U29" i="1"/>
  <c r="V29" i="1" s="1"/>
  <c r="W29" i="1" s="1"/>
  <c r="U20" i="1"/>
  <c r="V20" i="1" s="1"/>
  <c r="W20" i="1" s="1"/>
  <c r="P18" i="1"/>
  <c r="Q18" i="1" s="1"/>
  <c r="R18" i="1" s="1"/>
  <c r="AE16" i="1"/>
  <c r="AF16" i="1" s="1"/>
  <c r="AG16" i="1" s="1"/>
  <c r="AT15" i="1"/>
  <c r="AU15" i="1" s="1"/>
  <c r="AV15" i="1" s="1"/>
  <c r="Z13" i="1"/>
  <c r="AA13" i="1" s="1"/>
  <c r="AB13" i="1" s="1"/>
  <c r="Z10" i="1"/>
  <c r="AA10" i="1" s="1"/>
  <c r="AB10" i="1" s="1"/>
  <c r="D6" i="1"/>
  <c r="K6" i="1" s="1"/>
  <c r="AJ3" i="1"/>
  <c r="AK3" i="1" s="1"/>
  <c r="AL3" i="1" s="1"/>
  <c r="E34" i="1" l="1"/>
  <c r="L34" i="1" s="1"/>
  <c r="M34" i="1" s="1"/>
  <c r="E35" i="1"/>
  <c r="L35" i="1" s="1"/>
  <c r="M35" i="1" s="1"/>
  <c r="L27" i="1"/>
  <c r="M27" i="1" s="1"/>
  <c r="L15" i="1"/>
  <c r="M15" i="1" s="1"/>
  <c r="E24" i="1"/>
  <c r="L24" i="1" s="1"/>
  <c r="M24" i="1" s="1"/>
  <c r="E11" i="1"/>
  <c r="L11" i="1" s="1"/>
  <c r="M11" i="1" s="1"/>
  <c r="E8" i="1"/>
  <c r="L8" i="1" s="1"/>
  <c r="M8" i="1" s="1"/>
  <c r="E14" i="1"/>
  <c r="L14" i="1" s="1"/>
  <c r="M14" i="1" s="1"/>
  <c r="E10" i="1"/>
  <c r="L10" i="1" s="1"/>
  <c r="M10" i="1" s="1"/>
  <c r="K41" i="1"/>
  <c r="E41" i="1"/>
  <c r="L41" i="1" s="1"/>
  <c r="M41" i="1" s="1"/>
  <c r="E6" i="1"/>
  <c r="L6" i="1" s="1"/>
  <c r="M6" i="1" s="1"/>
  <c r="E21" i="1"/>
  <c r="L21" i="1" s="1"/>
  <c r="M21" i="1" s="1"/>
  <c r="E9" i="1"/>
  <c r="L9" i="1" s="1"/>
  <c r="M9" i="1" s="1"/>
  <c r="K28" i="1"/>
  <c r="E28" i="1"/>
  <c r="L28" i="1" s="1"/>
  <c r="M28" i="1" s="1"/>
  <c r="E5" i="1"/>
  <c r="L5" i="1" s="1"/>
  <c r="M5" i="1" s="1"/>
  <c r="K5" i="1"/>
  <c r="E39" i="1"/>
  <c r="L39" i="1" s="1"/>
  <c r="M39" i="1" s="1"/>
  <c r="K38" i="1"/>
  <c r="E38" i="1"/>
  <c r="L38" i="1" s="1"/>
  <c r="M38" i="1" s="1"/>
  <c r="K33" i="1"/>
  <c r="E33" i="1"/>
  <c r="L33" i="1" s="1"/>
  <c r="M33" i="1" s="1"/>
  <c r="K13" i="1"/>
  <c r="E13" i="1"/>
  <c r="L13" i="1" s="1"/>
  <c r="M13" i="1" s="1"/>
  <c r="E37" i="1"/>
  <c r="L37" i="1" s="1"/>
  <c r="M37" i="1" s="1"/>
</calcChain>
</file>

<file path=xl/sharedStrings.xml><?xml version="1.0" encoding="utf-8"?>
<sst xmlns="http://schemas.openxmlformats.org/spreadsheetml/2006/main" count="440" uniqueCount="55">
  <si>
    <t>R</t>
  </si>
  <si>
    <t>A</t>
  </si>
  <si>
    <t>I</t>
  </si>
  <si>
    <t>L</t>
  </si>
  <si>
    <t>X</t>
  </si>
  <si>
    <t>U</t>
  </si>
  <si>
    <t>O</t>
  </si>
  <si>
    <t>C</t>
  </si>
  <si>
    <t>N</t>
  </si>
  <si>
    <t>É</t>
  </si>
  <si>
    <t>T</t>
  </si>
  <si>
    <t>S</t>
  </si>
  <si>
    <t>em %</t>
  </si>
  <si>
    <t>TOTAL</t>
  </si>
  <si>
    <t>GAJ</t>
  </si>
  <si>
    <t>VB</t>
  </si>
  <si>
    <t>PADRAO</t>
  </si>
  <si>
    <t>REMUNERAÇÃO ATUAL 2015</t>
  </si>
  <si>
    <t>Elaboração: Economista Washington Luiz Moura Lima</t>
  </si>
  <si>
    <t>PL</t>
  </si>
  <si>
    <t>CAR.</t>
  </si>
  <si>
    <t>AUMENTO</t>
  </si>
  <si>
    <t>GAJ 96,25%</t>
  </si>
  <si>
    <t>GAJ 102,5%</t>
  </si>
  <si>
    <t>GAJ 108,75%</t>
  </si>
  <si>
    <t>1a. PARCELA JANEIRO 2016</t>
  </si>
  <si>
    <t>2a. PARCELA JULHO 2016</t>
  </si>
  <si>
    <t>3a. PARCELA JANEIRO 2017</t>
  </si>
  <si>
    <t>4a. PARCELA JULHO 2017</t>
  </si>
  <si>
    <t>5a. PARCELA JANEIRO 2018</t>
  </si>
  <si>
    <t>6a. PARCELA JULHO 2018</t>
  </si>
  <si>
    <t>7a. PARCELA JANEIRO 2019</t>
  </si>
  <si>
    <t>8a. PARCELA JULHO 2019</t>
  </si>
  <si>
    <t>GAJ 140%</t>
  </si>
  <si>
    <t>GAJ 133,75%</t>
  </si>
  <si>
    <t>GAJ 127,5%</t>
  </si>
  <si>
    <t>GAJ 121,25%</t>
  </si>
  <si>
    <t>GAJ 115%</t>
  </si>
  <si>
    <t>AUM. R$</t>
  </si>
  <si>
    <t>AUM. %</t>
  </si>
  <si>
    <t>VPI</t>
  </si>
  <si>
    <t>3a. PARCELA NOVEMBRO 2016</t>
  </si>
  <si>
    <t>4a. PARCELA JUNHO 2017</t>
  </si>
  <si>
    <t>6a. PARCELA JUNHO 2018</t>
  </si>
  <si>
    <t>7a. PARCELA NOVEMBRO 2018</t>
  </si>
  <si>
    <t>8a. PARCELA JANEIRO 2019</t>
  </si>
  <si>
    <t>1a. PARCELA JUNHO 2016</t>
  </si>
  <si>
    <t>GAJ 97%</t>
  </si>
  <si>
    <t>GAJ 104%</t>
  </si>
  <si>
    <t>GAJ 108%</t>
  </si>
  <si>
    <t>GAJ 113%</t>
  </si>
  <si>
    <t>GAJ 122%</t>
  </si>
  <si>
    <t>GAJ 125%</t>
  </si>
  <si>
    <t>GAJ 130%</t>
  </si>
  <si>
    <t>5a. PARCELA NOVEMBRO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</si>
</sst>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0" applyNumberFormat="1"/>
    <xf numFmtId="0" fontId="0" fillId="0" borderId="0" xfId="0" applyAlignment="1">
      <alignment horizontal="center"/>
    </xf>
    <xf numFmtId="4" fontId="4" fillId="4" borderId="12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/>
    </xf>
    <xf numFmtId="4" fontId="0" fillId="2" borderId="10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2" borderId="23" xfId="0" applyNumberFormat="1" applyFill="1" applyBorder="1" applyAlignment="1">
      <alignment horizontal="center"/>
    </xf>
    <xf numFmtId="4" fontId="0" fillId="2" borderId="24" xfId="0" applyNumberFormat="1" applyFill="1" applyBorder="1" applyAlignment="1">
      <alignment horizontal="center"/>
    </xf>
    <xf numFmtId="4" fontId="0" fillId="2" borderId="25" xfId="0" applyNumberFormat="1" applyFill="1" applyBorder="1" applyAlignment="1">
      <alignment horizontal="center"/>
    </xf>
    <xf numFmtId="44" fontId="5" fillId="3" borderId="9" xfId="0" applyNumberFormat="1" applyFont="1" applyFill="1" applyBorder="1" applyAlignment="1">
      <alignment horizontal="center"/>
    </xf>
    <xf numFmtId="1" fontId="5" fillId="3" borderId="26" xfId="0" applyNumberFormat="1" applyFont="1" applyFill="1" applyBorder="1" applyAlignment="1">
      <alignment horizontal="center"/>
    </xf>
    <xf numFmtId="44" fontId="5" fillId="3" borderId="6" xfId="0" applyNumberFormat="1" applyFont="1" applyFill="1" applyBorder="1" applyAlignment="1">
      <alignment horizontal="center"/>
    </xf>
    <xf numFmtId="1" fontId="5" fillId="3" borderId="27" xfId="0" applyNumberFormat="1" applyFont="1" applyFill="1" applyBorder="1" applyAlignment="1">
      <alignment horizontal="center"/>
    </xf>
    <xf numFmtId="44" fontId="5" fillId="3" borderId="3" xfId="0" applyNumberFormat="1" applyFont="1" applyFill="1" applyBorder="1" applyAlignment="1">
      <alignment horizontal="center"/>
    </xf>
    <xf numFmtId="1" fontId="5" fillId="3" borderId="28" xfId="0" applyNumberFormat="1" applyFont="1" applyFill="1" applyBorder="1" applyAlignment="1">
      <alignment horizontal="center"/>
    </xf>
    <xf numFmtId="10" fontId="2" fillId="4" borderId="12" xfId="1" applyNumberFormat="1" applyFont="1" applyFill="1" applyBorder="1" applyAlignment="1">
      <alignment horizontal="center"/>
    </xf>
    <xf numFmtId="10" fontId="2" fillId="4" borderId="4" xfId="1" applyNumberFormat="1" applyFont="1" applyFill="1" applyBorder="1" applyAlignment="1">
      <alignment horizontal="center"/>
    </xf>
    <xf numFmtId="44" fontId="5" fillId="3" borderId="11" xfId="0" applyNumberFormat="1" applyFont="1" applyFill="1" applyBorder="1" applyAlignment="1">
      <alignment horizontal="center"/>
    </xf>
    <xf numFmtId="1" fontId="5" fillId="3" borderId="29" xfId="0" applyNumberFormat="1" applyFont="1" applyFill="1" applyBorder="1" applyAlignment="1">
      <alignment horizontal="center"/>
    </xf>
    <xf numFmtId="4" fontId="0" fillId="2" borderId="30" xfId="0" applyNumberFormat="1" applyFill="1" applyBorder="1" applyAlignment="1">
      <alignment horizontal="center"/>
    </xf>
    <xf numFmtId="4" fontId="0" fillId="2" borderId="8" xfId="0" applyNumberFormat="1" applyFill="1" applyBorder="1" applyAlignment="1">
      <alignment horizontal="center"/>
    </xf>
    <xf numFmtId="4" fontId="4" fillId="4" borderId="7" xfId="0" applyNumberFormat="1" applyFont="1" applyFill="1" applyBorder="1" applyAlignment="1">
      <alignment horizontal="center"/>
    </xf>
    <xf numFmtId="10" fontId="2" fillId="4" borderId="7" xfId="1" applyNumberFormat="1" applyFont="1" applyFill="1" applyBorder="1" applyAlignment="1">
      <alignment horizontal="center"/>
    </xf>
    <xf numFmtId="10" fontId="2" fillId="4" borderId="1" xfId="1" applyNumberFormat="1" applyFont="1" applyFill="1" applyBorder="1" applyAlignment="1">
      <alignment horizontal="center"/>
    </xf>
    <xf numFmtId="4" fontId="0" fillId="2" borderId="9" xfId="0" applyNumberForma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4" fontId="0" fillId="2" borderId="3" xfId="0" applyNumberFormat="1" applyFill="1" applyBorder="1" applyAlignment="1">
      <alignment horizontal="center"/>
    </xf>
    <xf numFmtId="4" fontId="0" fillId="2" borderId="11" xfId="0" applyNumberFormat="1" applyFill="1" applyBorder="1" applyAlignment="1">
      <alignment horizontal="center"/>
    </xf>
    <xf numFmtId="4" fontId="4" fillId="5" borderId="7" xfId="0" applyNumberFormat="1" applyFont="1" applyFill="1" applyBorder="1" applyAlignment="1">
      <alignment horizontal="center"/>
    </xf>
    <xf numFmtId="10" fontId="2" fillId="5" borderId="7" xfId="1" applyNumberFormat="1" applyFont="1" applyFill="1" applyBorder="1" applyAlignment="1">
      <alignment horizontal="center"/>
    </xf>
    <xf numFmtId="4" fontId="4" fillId="5" borderId="4" xfId="0" applyNumberFormat="1" applyFont="1" applyFill="1" applyBorder="1" applyAlignment="1">
      <alignment horizontal="center"/>
    </xf>
    <xf numFmtId="10" fontId="2" fillId="5" borderId="12" xfId="1" applyNumberFormat="1" applyFont="1" applyFill="1" applyBorder="1" applyAlignment="1">
      <alignment horizontal="center"/>
    </xf>
    <xf numFmtId="10" fontId="2" fillId="5" borderId="4" xfId="1" applyNumberFormat="1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center"/>
    </xf>
    <xf numFmtId="10" fontId="2" fillId="5" borderId="1" xfId="1" applyNumberFormat="1" applyFont="1" applyFill="1" applyBorder="1" applyAlignment="1">
      <alignment horizontal="center"/>
    </xf>
    <xf numFmtId="4" fontId="4" fillId="5" borderId="12" xfId="0" applyNumberFormat="1" applyFont="1" applyFill="1" applyBorder="1" applyAlignment="1">
      <alignment horizontal="center"/>
    </xf>
    <xf numFmtId="44" fontId="6" fillId="4" borderId="15" xfId="0" applyNumberFormat="1" applyFont="1" applyFill="1" applyBorder="1" applyAlignment="1">
      <alignment horizontal="center"/>
    </xf>
    <xf numFmtId="44" fontId="6" fillId="4" borderId="17" xfId="0" applyNumberFormat="1" applyFont="1" applyFill="1" applyBorder="1" applyAlignment="1">
      <alignment horizontal="center"/>
    </xf>
    <xf numFmtId="44" fontId="6" fillId="4" borderId="22" xfId="0" applyNumberFormat="1" applyFont="1" applyFill="1" applyBorder="1" applyAlignment="1">
      <alignment horizontal="center"/>
    </xf>
    <xf numFmtId="44" fontId="6" fillId="4" borderId="16" xfId="0" applyNumberFormat="1" applyFont="1" applyFill="1" applyBorder="1" applyAlignment="1">
      <alignment horizontal="center"/>
    </xf>
    <xf numFmtId="44" fontId="6" fillId="4" borderId="18" xfId="0" applyNumberFormat="1" applyFont="1" applyFill="1" applyBorder="1" applyAlignment="1">
      <alignment horizontal="center"/>
    </xf>
    <xf numFmtId="44" fontId="6" fillId="4" borderId="32" xfId="0" applyNumberFormat="1" applyFont="1" applyFill="1" applyBorder="1" applyAlignment="1">
      <alignment horizontal="center"/>
    </xf>
    <xf numFmtId="44" fontId="6" fillId="4" borderId="3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4" fontId="4" fillId="4" borderId="34" xfId="0" applyNumberFormat="1" applyFont="1" applyFill="1" applyBorder="1" applyAlignment="1">
      <alignment horizontal="center"/>
    </xf>
    <xf numFmtId="4" fontId="4" fillId="4" borderId="35" xfId="0" applyNumberFormat="1" applyFont="1" applyFill="1" applyBorder="1" applyAlignment="1">
      <alignment horizontal="center"/>
    </xf>
    <xf numFmtId="4" fontId="4" fillId="4" borderId="36" xfId="0" applyNumberFormat="1" applyFont="1" applyFill="1" applyBorder="1" applyAlignment="1">
      <alignment horizontal="center"/>
    </xf>
    <xf numFmtId="4" fontId="4" fillId="4" borderId="37" xfId="0" applyNumberFormat="1" applyFont="1" applyFill="1" applyBorder="1" applyAlignment="1">
      <alignment horizontal="center"/>
    </xf>
    <xf numFmtId="44" fontId="6" fillId="4" borderId="38" xfId="0" applyNumberFormat="1" applyFont="1" applyFill="1" applyBorder="1" applyAlignment="1">
      <alignment horizontal="center"/>
    </xf>
    <xf numFmtId="44" fontId="6" fillId="4" borderId="39" xfId="0" applyNumberFormat="1" applyFont="1" applyFill="1" applyBorder="1" applyAlignment="1">
      <alignment horizontal="center"/>
    </xf>
    <xf numFmtId="4" fontId="0" fillId="2" borderId="33" xfId="0" applyNumberFormat="1" applyFill="1" applyBorder="1" applyAlignment="1">
      <alignment horizontal="center"/>
    </xf>
    <xf numFmtId="4" fontId="0" fillId="2" borderId="40" xfId="0" applyNumberFormat="1" applyFill="1" applyBorder="1" applyAlignment="1">
      <alignment horizontal="center"/>
    </xf>
    <xf numFmtId="4" fontId="0" fillId="2" borderId="41" xfId="0" applyNumberFormat="1" applyFill="1" applyBorder="1" applyAlignment="1">
      <alignment horizontal="center"/>
    </xf>
    <xf numFmtId="4" fontId="0" fillId="2" borderId="42" xfId="0" applyNumberFormat="1" applyFill="1" applyBorder="1" applyAlignment="1">
      <alignment horizontal="center"/>
    </xf>
    <xf numFmtId="44" fontId="6" fillId="4" borderId="21" xfId="0" applyNumberFormat="1" applyFont="1" applyFill="1" applyBorder="1" applyAlignment="1">
      <alignment horizontal="center"/>
    </xf>
    <xf numFmtId="44" fontId="6" fillId="4" borderId="43" xfId="0" applyNumberFormat="1" applyFont="1" applyFill="1" applyBorder="1" applyAlignment="1">
      <alignment horizontal="center"/>
    </xf>
    <xf numFmtId="10" fontId="0" fillId="0" borderId="0" xfId="0" applyNumberFormat="1"/>
    <xf numFmtId="44" fontId="2" fillId="3" borderId="18" xfId="0" applyNumberFormat="1" applyFont="1" applyFill="1" applyBorder="1" applyAlignment="1">
      <alignment horizontal="center"/>
    </xf>
    <xf numFmtId="44" fontId="2" fillId="3" borderId="20" xfId="0" applyNumberFormat="1" applyFont="1" applyFill="1" applyBorder="1" applyAlignment="1">
      <alignment horizontal="center"/>
    </xf>
    <xf numFmtId="44" fontId="2" fillId="3" borderId="19" xfId="0" applyNumberFormat="1" applyFont="1" applyFill="1" applyBorder="1" applyAlignment="1">
      <alignment horizontal="center"/>
    </xf>
    <xf numFmtId="44" fontId="2" fillId="3" borderId="21" xfId="0" applyNumberFormat="1" applyFont="1" applyFill="1" applyBorder="1" applyAlignment="1">
      <alignment horizontal="center"/>
    </xf>
    <xf numFmtId="44" fontId="2" fillId="3" borderId="14" xfId="0" applyNumberFormat="1" applyFont="1" applyFill="1" applyBorder="1" applyAlignment="1">
      <alignment horizontal="center"/>
    </xf>
    <xf numFmtId="44" fontId="2" fillId="3" borderId="13" xfId="0" applyNumberFormat="1" applyFont="1" applyFill="1" applyBorder="1" applyAlignment="1">
      <alignment horizontal="center"/>
    </xf>
    <xf numFmtId="44" fontId="0" fillId="3" borderId="18" xfId="0" applyNumberFormat="1" applyFill="1" applyBorder="1" applyAlignment="1">
      <alignment horizontal="center"/>
    </xf>
    <xf numFmtId="44" fontId="0" fillId="3" borderId="19" xfId="0" applyNumberFormat="1" applyFill="1" applyBorder="1" applyAlignment="1">
      <alignment horizontal="center"/>
    </xf>
  </cellXfs>
  <cellStyles count="6">
    <cellStyle name="Normal" xfId="0" builtinId="0"/>
    <cellStyle name="Normal 2" xfId="2"/>
    <cellStyle name="Porcentagem" xfId="1" builtinId="5"/>
    <cellStyle name="Separador de milhares 2" xfId="3"/>
    <cellStyle name="Separador de milhares 4" xfId="4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shington/Documents/PCS%205/Impacto%20GT%20PL%206613%20e%20GAJ%2090%25/EMPENHO%20LIQUIDADO%20JT%20-%20MAR&#199;O-2014%20-%20ATS%20E%20A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Planilha 1"/>
    </sheetNames>
    <sheetDataSet>
      <sheetData sheetId="0"/>
      <sheetData sheetId="1">
        <row r="2">
          <cell r="B2">
            <v>0</v>
          </cell>
          <cell r="G2" t="str">
            <v>31900104 
AQ INATIVO</v>
          </cell>
          <cell r="H2" t="str">
            <v>31901137
ATS ATIVO</v>
          </cell>
        </row>
        <row r="3">
          <cell r="B3" t="str">
            <v xml:space="preserve">080001  </v>
          </cell>
          <cell r="G3">
            <v>26134.97</v>
          </cell>
          <cell r="H3">
            <v>541493.91</v>
          </cell>
        </row>
        <row r="4">
          <cell r="B4" t="str">
            <v xml:space="preserve">080009  </v>
          </cell>
          <cell r="G4">
            <v>32464.880000000001</v>
          </cell>
          <cell r="H4">
            <v>720234.61</v>
          </cell>
        </row>
        <row r="5">
          <cell r="B5" t="str">
            <v xml:space="preserve">080010  </v>
          </cell>
          <cell r="G5">
            <v>27926.84</v>
          </cell>
          <cell r="H5">
            <v>802716.04</v>
          </cell>
        </row>
        <row r="6">
          <cell r="B6" t="str">
            <v xml:space="preserve">080008  </v>
          </cell>
          <cell r="G6">
            <v>10034.870000000001</v>
          </cell>
          <cell r="H6">
            <v>737029.19</v>
          </cell>
        </row>
        <row r="7">
          <cell r="B7" t="str">
            <v xml:space="preserve">080014  </v>
          </cell>
          <cell r="G7">
            <v>38205.49</v>
          </cell>
          <cell r="H7">
            <v>677475.45</v>
          </cell>
        </row>
        <row r="8">
          <cell r="B8" t="str">
            <v xml:space="preserve">080007  </v>
          </cell>
          <cell r="G8">
            <v>24022.959999999999</v>
          </cell>
          <cell r="H8">
            <v>504215.66</v>
          </cell>
        </row>
        <row r="9">
          <cell r="B9" t="str">
            <v xml:space="preserve">080006  </v>
          </cell>
          <cell r="G9">
            <v>12453.52</v>
          </cell>
          <cell r="H9">
            <v>401111.57</v>
          </cell>
        </row>
        <row r="10">
          <cell r="B10" t="str">
            <v xml:space="preserve">080004  </v>
          </cell>
          <cell r="G10">
            <v>8913.6</v>
          </cell>
          <cell r="H10">
            <v>209604.41</v>
          </cell>
        </row>
        <row r="11">
          <cell r="B11" t="str">
            <v xml:space="preserve">080003  </v>
          </cell>
          <cell r="G11">
            <v>10236.69</v>
          </cell>
          <cell r="H11">
            <v>258036.22</v>
          </cell>
        </row>
        <row r="12">
          <cell r="B12" t="str">
            <v xml:space="preserve">080012  </v>
          </cell>
          <cell r="G12">
            <v>31086.55</v>
          </cell>
          <cell r="H12">
            <v>313212.88</v>
          </cell>
        </row>
        <row r="13">
          <cell r="B13" t="str">
            <v xml:space="preserve">080016  </v>
          </cell>
          <cell r="G13">
            <v>15708.9</v>
          </cell>
          <cell r="H13">
            <v>359393</v>
          </cell>
        </row>
        <row r="14">
          <cell r="B14" t="str">
            <v xml:space="preserve">080002  </v>
          </cell>
          <cell r="G14">
            <v>2012.97</v>
          </cell>
          <cell r="H14">
            <v>346353.67</v>
          </cell>
        </row>
        <row r="15">
          <cell r="B15" t="str">
            <v xml:space="preserve">080013  </v>
          </cell>
          <cell r="G15">
            <v>17160.8</v>
          </cell>
          <cell r="H15">
            <v>409163.23</v>
          </cell>
        </row>
        <row r="16">
          <cell r="B16" t="str">
            <v xml:space="preserve">080005  </v>
          </cell>
          <cell r="G16">
            <v>14044.17</v>
          </cell>
          <cell r="H16">
            <v>363394.12</v>
          </cell>
        </row>
        <row r="17">
          <cell r="B17" t="str">
            <v xml:space="preserve">080015  </v>
          </cell>
          <cell r="G17">
            <v>4887.63</v>
          </cell>
          <cell r="H17">
            <v>204143.78</v>
          </cell>
        </row>
        <row r="18">
          <cell r="B18" t="str">
            <v xml:space="preserve">080011  </v>
          </cell>
          <cell r="G18">
            <v>44811.37</v>
          </cell>
          <cell r="H18">
            <v>572432.15</v>
          </cell>
        </row>
        <row r="19">
          <cell r="B19" t="str">
            <v xml:space="preserve">080018  </v>
          </cell>
          <cell r="G19">
            <v>0</v>
          </cell>
          <cell r="H19">
            <v>92660.81</v>
          </cell>
        </row>
        <row r="20">
          <cell r="B20" t="str">
            <v xml:space="preserve">080019  </v>
          </cell>
          <cell r="G20">
            <v>6892.38</v>
          </cell>
          <cell r="H20">
            <v>110760.08</v>
          </cell>
        </row>
        <row r="21">
          <cell r="B21" t="str">
            <v xml:space="preserve">080020  </v>
          </cell>
          <cell r="G21">
            <v>2375.46</v>
          </cell>
          <cell r="H21">
            <v>114311.21</v>
          </cell>
        </row>
        <row r="22">
          <cell r="B22" t="str">
            <v xml:space="preserve">080022  </v>
          </cell>
          <cell r="G22">
            <v>959.13</v>
          </cell>
          <cell r="H22">
            <v>90992.71</v>
          </cell>
        </row>
        <row r="23">
          <cell r="B23" t="str">
            <v xml:space="preserve">080023  </v>
          </cell>
          <cell r="G23">
            <v>1565.43</v>
          </cell>
          <cell r="H23">
            <v>98028.13</v>
          </cell>
        </row>
        <row r="24">
          <cell r="B24" t="str">
            <v xml:space="preserve">080021  </v>
          </cell>
          <cell r="G24">
            <v>0</v>
          </cell>
          <cell r="H24">
            <v>158719.81</v>
          </cell>
        </row>
        <row r="25">
          <cell r="B25" t="str">
            <v xml:space="preserve">080024  </v>
          </cell>
          <cell r="G25">
            <v>1043.6199999999999</v>
          </cell>
          <cell r="H25">
            <v>52057.4</v>
          </cell>
        </row>
        <row r="26">
          <cell r="B26" t="str">
            <v xml:space="preserve">080025  </v>
          </cell>
          <cell r="G26">
            <v>2975.42</v>
          </cell>
          <cell r="H26">
            <v>80083.48</v>
          </cell>
        </row>
        <row r="27">
          <cell r="B27" t="str">
            <v xml:space="preserve">080026  </v>
          </cell>
          <cell r="G27">
            <v>1575.32</v>
          </cell>
          <cell r="H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3"/>
  <sheetViews>
    <sheetView tabSelected="1" zoomScale="110" zoomScaleNormal="110" workbookViewId="0">
      <selection sqref="A1:B1"/>
    </sheetView>
  </sheetViews>
  <sheetFormatPr defaultRowHeight="14.4" x14ac:dyDescent="0.3"/>
  <cols>
    <col min="1" max="1" width="4" style="2" customWidth="1"/>
    <col min="2" max="2" width="9.109375" bestFit="1" customWidth="1"/>
    <col min="3" max="3" width="7.77734375" bestFit="1" customWidth="1"/>
    <col min="4" max="4" width="8.77734375" bestFit="1" customWidth="1"/>
    <col min="5" max="5" width="9.6640625" bestFit="1" customWidth="1"/>
    <col min="6" max="7" width="7.77734375" bestFit="1" customWidth="1"/>
    <col min="8" max="8" width="7.77734375" customWidth="1"/>
    <col min="9" max="9" width="9.6640625" bestFit="1" customWidth="1"/>
    <col min="10" max="10" width="6.21875" bestFit="1" customWidth="1"/>
    <col min="11" max="11" width="7.77734375" bestFit="1" customWidth="1"/>
    <col min="12" max="12" width="8.5546875" bestFit="1" customWidth="1"/>
    <col min="13" max="13" width="6.77734375" bestFit="1" customWidth="1"/>
    <col min="14" max="14" width="7.77734375" hidden="1" customWidth="1"/>
    <col min="15" max="15" width="11.21875" hidden="1" customWidth="1"/>
    <col min="16" max="16" width="9.6640625" hidden="1" customWidth="1"/>
    <col min="17" max="17" width="9.21875" hidden="1" customWidth="1"/>
    <col min="18" max="18" width="8.6640625" hidden="1" customWidth="1"/>
    <col min="19" max="19" width="7.77734375" hidden="1" customWidth="1"/>
    <col min="20" max="20" width="11.21875" hidden="1" customWidth="1"/>
    <col min="21" max="21" width="9.6640625" hidden="1" customWidth="1"/>
    <col min="22" max="22" width="9.21875" hidden="1" customWidth="1"/>
    <col min="23" max="23" width="8.6640625" hidden="1" customWidth="1"/>
    <col min="24" max="24" width="7.77734375" hidden="1" customWidth="1"/>
    <col min="25" max="25" width="12.21875" hidden="1" customWidth="1"/>
    <col min="26" max="26" width="9.6640625" hidden="1" customWidth="1"/>
    <col min="27" max="27" width="9.21875" hidden="1" customWidth="1"/>
    <col min="28" max="28" width="8.6640625" hidden="1" customWidth="1"/>
    <col min="29" max="29" width="7.77734375" hidden="1" customWidth="1"/>
    <col min="30" max="30" width="9.88671875" hidden="1" customWidth="1"/>
    <col min="31" max="31" width="9.6640625" hidden="1" customWidth="1"/>
    <col min="32" max="32" width="9.21875" hidden="1" customWidth="1"/>
    <col min="33" max="33" width="8.6640625" hidden="1" customWidth="1"/>
    <col min="34" max="34" width="7.77734375" hidden="1" customWidth="1"/>
    <col min="35" max="35" width="12.21875" hidden="1" customWidth="1"/>
    <col min="36" max="36" width="9.6640625" hidden="1" customWidth="1"/>
    <col min="37" max="37" width="9.21875" hidden="1" customWidth="1"/>
    <col min="38" max="38" width="8.6640625" hidden="1" customWidth="1"/>
    <col min="39" max="39" width="7.77734375" hidden="1" customWidth="1"/>
    <col min="40" max="40" width="11.21875" hidden="1" customWidth="1"/>
    <col min="41" max="41" width="9.6640625" hidden="1" customWidth="1"/>
    <col min="42" max="42" width="9.21875" hidden="1" customWidth="1"/>
    <col min="43" max="43" width="8.6640625" hidden="1" customWidth="1"/>
    <col min="44" max="44" width="7.77734375" hidden="1" customWidth="1"/>
    <col min="45" max="45" width="12.21875" hidden="1" customWidth="1"/>
    <col min="46" max="46" width="9.6640625" hidden="1" customWidth="1"/>
    <col min="47" max="47" width="9.21875" hidden="1" customWidth="1"/>
    <col min="48" max="48" width="8.6640625" hidden="1" customWidth="1"/>
    <col min="49" max="49" width="7.77734375" hidden="1" customWidth="1"/>
    <col min="50" max="50" width="9.88671875" hidden="1" customWidth="1"/>
    <col min="51" max="51" width="9.6640625" hidden="1" customWidth="1"/>
    <col min="52" max="52" width="9.21875" hidden="1" customWidth="1"/>
    <col min="53" max="53" width="8.6640625" hidden="1" customWidth="1"/>
    <col min="55" max="55" width="9.33203125" bestFit="1" customWidth="1"/>
  </cols>
  <sheetData>
    <row r="1" spans="1:55" ht="15" thickBot="1" x14ac:dyDescent="0.35">
      <c r="A1" s="66"/>
      <c r="B1" s="67"/>
      <c r="C1" s="63" t="s">
        <v>19</v>
      </c>
      <c r="D1" s="64"/>
      <c r="E1" s="65"/>
      <c r="F1" s="63" t="s">
        <v>17</v>
      </c>
      <c r="G1" s="64"/>
      <c r="H1" s="64"/>
      <c r="I1" s="65"/>
      <c r="J1" s="60" t="s">
        <v>21</v>
      </c>
      <c r="K1" s="61"/>
      <c r="L1" s="61"/>
      <c r="M1" s="62"/>
      <c r="N1" s="63" t="s">
        <v>25</v>
      </c>
      <c r="O1" s="64"/>
      <c r="P1" s="64"/>
      <c r="Q1" s="64"/>
      <c r="R1" s="65"/>
      <c r="S1" s="61" t="s">
        <v>26</v>
      </c>
      <c r="T1" s="61"/>
      <c r="U1" s="61"/>
      <c r="V1" s="61"/>
      <c r="W1" s="62"/>
      <c r="X1" s="60" t="s">
        <v>27</v>
      </c>
      <c r="Y1" s="61"/>
      <c r="Z1" s="61"/>
      <c r="AA1" s="61"/>
      <c r="AB1" s="62"/>
      <c r="AC1" s="60" t="s">
        <v>28</v>
      </c>
      <c r="AD1" s="61"/>
      <c r="AE1" s="61"/>
      <c r="AF1" s="61"/>
      <c r="AG1" s="62"/>
      <c r="AH1" s="60" t="s">
        <v>29</v>
      </c>
      <c r="AI1" s="61"/>
      <c r="AJ1" s="61"/>
      <c r="AK1" s="61"/>
      <c r="AL1" s="62"/>
      <c r="AM1" s="60" t="s">
        <v>30</v>
      </c>
      <c r="AN1" s="61"/>
      <c r="AO1" s="61"/>
      <c r="AP1" s="61"/>
      <c r="AQ1" s="62"/>
      <c r="AR1" s="60" t="s">
        <v>31</v>
      </c>
      <c r="AS1" s="61"/>
      <c r="AT1" s="61"/>
      <c r="AU1" s="61"/>
      <c r="AV1" s="62"/>
      <c r="AW1" s="60" t="s">
        <v>32</v>
      </c>
      <c r="AX1" s="61"/>
      <c r="AY1" s="61"/>
      <c r="AZ1" s="61"/>
      <c r="BA1" s="62"/>
    </row>
    <row r="2" spans="1:55" ht="15" thickBot="1" x14ac:dyDescent="0.35">
      <c r="A2" s="39" t="s">
        <v>20</v>
      </c>
      <c r="B2" s="39" t="s">
        <v>16</v>
      </c>
      <c r="C2" s="39" t="s">
        <v>15</v>
      </c>
      <c r="D2" s="51" t="s">
        <v>14</v>
      </c>
      <c r="E2" s="57" t="s">
        <v>13</v>
      </c>
      <c r="F2" s="40" t="s">
        <v>15</v>
      </c>
      <c r="G2" s="58" t="s">
        <v>14</v>
      </c>
      <c r="H2" s="41" t="s">
        <v>40</v>
      </c>
      <c r="I2" s="42" t="s">
        <v>13</v>
      </c>
      <c r="J2" s="39" t="s">
        <v>15</v>
      </c>
      <c r="K2" s="51" t="s">
        <v>14</v>
      </c>
      <c r="L2" s="52" t="s">
        <v>13</v>
      </c>
      <c r="M2" s="52" t="s">
        <v>12</v>
      </c>
      <c r="N2" s="40" t="s">
        <v>15</v>
      </c>
      <c r="O2" s="41" t="s">
        <v>22</v>
      </c>
      <c r="P2" s="42" t="s">
        <v>13</v>
      </c>
      <c r="Q2" s="44" t="s">
        <v>38</v>
      </c>
      <c r="R2" s="45" t="s">
        <v>39</v>
      </c>
      <c r="S2" s="40" t="s">
        <v>15</v>
      </c>
      <c r="T2" s="41" t="s">
        <v>23</v>
      </c>
      <c r="U2" s="42" t="s">
        <v>13</v>
      </c>
      <c r="V2" s="44" t="s">
        <v>38</v>
      </c>
      <c r="W2" s="45" t="s">
        <v>39</v>
      </c>
      <c r="X2" s="40" t="s">
        <v>15</v>
      </c>
      <c r="Y2" s="41" t="s">
        <v>24</v>
      </c>
      <c r="Z2" s="42" t="s">
        <v>13</v>
      </c>
      <c r="AA2" s="44" t="s">
        <v>38</v>
      </c>
      <c r="AB2" s="45" t="s">
        <v>39</v>
      </c>
      <c r="AC2" s="40" t="s">
        <v>15</v>
      </c>
      <c r="AD2" s="41" t="s">
        <v>37</v>
      </c>
      <c r="AE2" s="42" t="s">
        <v>13</v>
      </c>
      <c r="AF2" s="44" t="s">
        <v>38</v>
      </c>
      <c r="AG2" s="45" t="s">
        <v>39</v>
      </c>
      <c r="AH2" s="40" t="s">
        <v>15</v>
      </c>
      <c r="AI2" s="41" t="s">
        <v>36</v>
      </c>
      <c r="AJ2" s="42" t="s">
        <v>13</v>
      </c>
      <c r="AK2" s="44" t="s">
        <v>38</v>
      </c>
      <c r="AL2" s="45" t="s">
        <v>39</v>
      </c>
      <c r="AM2" s="40" t="s">
        <v>15</v>
      </c>
      <c r="AN2" s="41" t="s">
        <v>35</v>
      </c>
      <c r="AO2" s="42" t="s">
        <v>13</v>
      </c>
      <c r="AP2" s="44" t="s">
        <v>38</v>
      </c>
      <c r="AQ2" s="45" t="s">
        <v>39</v>
      </c>
      <c r="AR2" s="40" t="s">
        <v>15</v>
      </c>
      <c r="AS2" s="41" t="s">
        <v>34</v>
      </c>
      <c r="AT2" s="42" t="s">
        <v>13</v>
      </c>
      <c r="AU2" s="44" t="s">
        <v>38</v>
      </c>
      <c r="AV2" s="45" t="s">
        <v>39</v>
      </c>
      <c r="AW2" s="40" t="s">
        <v>15</v>
      </c>
      <c r="AX2" s="41" t="s">
        <v>33</v>
      </c>
      <c r="AY2" s="42" t="s">
        <v>13</v>
      </c>
      <c r="AZ2" s="44" t="s">
        <v>38</v>
      </c>
      <c r="BA2" s="45" t="s">
        <v>39</v>
      </c>
    </row>
    <row r="3" spans="1:55" ht="15.6" x14ac:dyDescent="0.3">
      <c r="A3" s="12"/>
      <c r="B3" s="13">
        <v>13</v>
      </c>
      <c r="C3" s="27">
        <f t="shared" ref="C3:C12" si="0">F3*(1+0.12)</f>
        <v>7792.2992000000004</v>
      </c>
      <c r="D3" s="23">
        <f t="shared" ref="D3:D41" si="1">C3*1.4</f>
        <v>10909.21888</v>
      </c>
      <c r="E3" s="47">
        <f t="shared" ref="E3:E41" si="2">C3+D3</f>
        <v>18701.518080000002</v>
      </c>
      <c r="F3" s="30">
        <v>6957.41</v>
      </c>
      <c r="G3" s="54">
        <f t="shared" ref="G3:G41" si="3">F3*0.9</f>
        <v>6261.6689999999999</v>
      </c>
      <c r="H3" s="6">
        <v>59.87</v>
      </c>
      <c r="I3" s="3">
        <f>F3+G3+H3</f>
        <v>13278.949000000001</v>
      </c>
      <c r="J3" s="22">
        <f t="shared" ref="J3:J41" si="4">C3-F3</f>
        <v>834.88920000000053</v>
      </c>
      <c r="K3" s="23">
        <f t="shared" ref="K3:K41" si="5">D3-G3</f>
        <v>4647.5498800000005</v>
      </c>
      <c r="L3" s="24">
        <f t="shared" ref="L3:L41" si="6">E3-I3</f>
        <v>5422.5690800000011</v>
      </c>
      <c r="M3" s="25">
        <f t="shared" ref="M3:M41" si="7">L3/I3</f>
        <v>0.40835830305546028</v>
      </c>
      <c r="N3" s="30">
        <f>F3*1.015</f>
        <v>7061.7711499999996</v>
      </c>
      <c r="O3" s="6">
        <f>N3*96.25%</f>
        <v>6796.9547318750001</v>
      </c>
      <c r="P3" s="3">
        <f t="shared" ref="P3:P41" si="8">N3+O3</f>
        <v>13858.725881875</v>
      </c>
      <c r="Q3" s="38">
        <f>P3-$I3</f>
        <v>579.77688187499916</v>
      </c>
      <c r="R3" s="34">
        <f>Q3/$I3</f>
        <v>4.3661353159425431E-2</v>
      </c>
      <c r="S3" s="27">
        <f t="shared" ref="S3:S9" si="9">F3*1.03</f>
        <v>7166.1323000000002</v>
      </c>
      <c r="T3" s="23">
        <f>S3*102.5%</f>
        <v>7345.2856075</v>
      </c>
      <c r="U3" s="24">
        <f t="shared" ref="U3:U41" si="10">S3+T3</f>
        <v>14511.417907499999</v>
      </c>
      <c r="V3" s="31">
        <f>U3-$I3</f>
        <v>1232.4689074999987</v>
      </c>
      <c r="W3" s="32">
        <f>V3/$I3</f>
        <v>9.2813739061728351E-2</v>
      </c>
      <c r="X3" s="27">
        <f>F3*1.045</f>
        <v>7270.493449999999</v>
      </c>
      <c r="Y3" s="23">
        <f>X3*108.75%</f>
        <v>7906.6616268749985</v>
      </c>
      <c r="Z3" s="24">
        <f t="shared" ref="Z3:Z41" si="11">X3+Y3</f>
        <v>15177.155076874998</v>
      </c>
      <c r="AA3" s="31">
        <f>Z3-$I3</f>
        <v>1898.206076874998</v>
      </c>
      <c r="AB3" s="32">
        <f>AA3/$I3</f>
        <v>0.14294851775355097</v>
      </c>
      <c r="AC3" s="27">
        <f t="shared" ref="AC3:AC41" si="12">F3*1.06</f>
        <v>7374.8546000000006</v>
      </c>
      <c r="AD3" s="23">
        <f>AC3*115%</f>
        <v>8481.0827900000004</v>
      </c>
      <c r="AE3" s="24">
        <f t="shared" ref="AE3:AE41" si="13">AC3+AD3</f>
        <v>15855.937390000001</v>
      </c>
      <c r="AF3" s="31">
        <f>AE3-$I3</f>
        <v>2576.9883900000004</v>
      </c>
      <c r="AG3" s="32">
        <f>AF3/$I3</f>
        <v>0.19406568923489353</v>
      </c>
      <c r="AH3" s="27">
        <f t="shared" ref="AH3:AH11" si="14">F3*1.075</f>
        <v>7479.2157499999994</v>
      </c>
      <c r="AI3" s="23">
        <f>AH3*121.25%</f>
        <v>9068.5490968749982</v>
      </c>
      <c r="AJ3" s="24">
        <f t="shared" ref="AJ3:AJ41" si="15">AH3+AI3</f>
        <v>16547.764846874998</v>
      </c>
      <c r="AK3" s="31">
        <f>AJ3-$I3</f>
        <v>3268.8158468749971</v>
      </c>
      <c r="AL3" s="32">
        <f>AK3/$I3</f>
        <v>0.24616525350575538</v>
      </c>
      <c r="AM3" s="27">
        <f t="shared" ref="AM3:AM9" si="16">F3*1.09</f>
        <v>7583.5769</v>
      </c>
      <c r="AN3" s="23">
        <f>AM3*127.5%</f>
        <v>9669.0605474999993</v>
      </c>
      <c r="AO3" s="24">
        <f t="shared" ref="AO3:AO41" si="17">AM3+AN3</f>
        <v>17252.637447499998</v>
      </c>
      <c r="AP3" s="31">
        <f>AO3-$I3</f>
        <v>3973.688447499997</v>
      </c>
      <c r="AQ3" s="32">
        <f>AP3/$I3</f>
        <v>0.29924721056613718</v>
      </c>
      <c r="AR3" s="27">
        <f>F3*1.105</f>
        <v>7687.9380499999997</v>
      </c>
      <c r="AS3" s="23">
        <f>AR3*133.75%</f>
        <v>10282.617141874998</v>
      </c>
      <c r="AT3" s="24">
        <f t="shared" ref="AT3:AT41" si="18">AR3+AS3</f>
        <v>17970.555191874999</v>
      </c>
      <c r="AU3" s="31">
        <f>AT3-$I3</f>
        <v>4691.6061918749983</v>
      </c>
      <c r="AV3" s="32">
        <f>AU3/$I3</f>
        <v>0.35331156041603878</v>
      </c>
      <c r="AW3" s="27">
        <f t="shared" ref="AW3:AW12" si="19">F3*1.12</f>
        <v>7792.2992000000004</v>
      </c>
      <c r="AX3" s="23">
        <f>AW3*140%</f>
        <v>10909.21888</v>
      </c>
      <c r="AY3" s="24">
        <f t="shared" ref="AY3:AY41" si="20">AW3+AX3</f>
        <v>18701.518080000002</v>
      </c>
      <c r="AZ3" s="31">
        <f>AY3-$I3</f>
        <v>5422.5690800000011</v>
      </c>
      <c r="BA3" s="32">
        <f>AZ3/$I3</f>
        <v>0.40835830305546028</v>
      </c>
      <c r="BC3" s="59"/>
    </row>
    <row r="4" spans="1:55" ht="15.6" x14ac:dyDescent="0.3">
      <c r="A4" s="14"/>
      <c r="B4" s="15">
        <f t="shared" ref="B4:B15" si="21">B3-1</f>
        <v>12</v>
      </c>
      <c r="C4" s="28">
        <f t="shared" si="0"/>
        <v>7565.339029126214</v>
      </c>
      <c r="D4" s="7">
        <f t="shared" si="1"/>
        <v>10591.4746407767</v>
      </c>
      <c r="E4" s="48">
        <f t="shared" si="2"/>
        <v>18156.813669902913</v>
      </c>
      <c r="F4" s="28">
        <v>6754.7669902912621</v>
      </c>
      <c r="G4" s="53">
        <f t="shared" si="3"/>
        <v>6079.2902912621357</v>
      </c>
      <c r="H4" s="7">
        <v>59.87</v>
      </c>
      <c r="I4" s="4">
        <f t="shared" ref="I4:I41" si="22">F4+G4+H4</f>
        <v>12893.927281553399</v>
      </c>
      <c r="J4" s="10">
        <f t="shared" si="4"/>
        <v>810.57203883495185</v>
      </c>
      <c r="K4" s="7">
        <f t="shared" si="5"/>
        <v>4512.184349514564</v>
      </c>
      <c r="L4" s="4">
        <f t="shared" si="6"/>
        <v>5262.8863883495142</v>
      </c>
      <c r="M4" s="18">
        <f t="shared" si="7"/>
        <v>0.40816783540254825</v>
      </c>
      <c r="N4" s="28">
        <f>F4*1.015</f>
        <v>6856.0884951456301</v>
      </c>
      <c r="O4" s="7">
        <f t="shared" ref="O4:O41" si="23">N4*96.25%</f>
        <v>6598.9851765776693</v>
      </c>
      <c r="P4" s="4">
        <f t="shared" si="8"/>
        <v>13455.073671723299</v>
      </c>
      <c r="Q4" s="33">
        <f t="shared" ref="Q4:Q41" si="24">P4-$I4</f>
        <v>561.14639016990077</v>
      </c>
      <c r="R4" s="34">
        <f t="shared" ref="R4:R41" si="25">Q4/$I4</f>
        <v>4.3520207452441638E-2</v>
      </c>
      <c r="S4" s="28">
        <f t="shared" si="9"/>
        <v>6957.41</v>
      </c>
      <c r="T4" s="7">
        <f t="shared" ref="T4:T41" si="26">S4*102.5%</f>
        <v>7131.3452499999994</v>
      </c>
      <c r="U4" s="4">
        <f t="shared" si="10"/>
        <v>14088.755249999998</v>
      </c>
      <c r="V4" s="33">
        <f t="shared" ref="V4:V41" si="27">U4-$I4</f>
        <v>1194.8279684465997</v>
      </c>
      <c r="W4" s="34">
        <f t="shared" ref="W4:W41" si="28">V4/$I4</f>
        <v>9.2665945941541913E-2</v>
      </c>
      <c r="X4" s="28">
        <f>F4*1.045</f>
        <v>7058.7315048543687</v>
      </c>
      <c r="Y4" s="7">
        <f t="shared" ref="Y4:Y41" si="29">X4*108.75%</f>
        <v>7676.370511529125</v>
      </c>
      <c r="Z4" s="4">
        <f t="shared" si="11"/>
        <v>14735.102016383495</v>
      </c>
      <c r="AA4" s="33">
        <f t="shared" ref="AA4:AA41" si="30">Z4-$I4</f>
        <v>1841.174734830096</v>
      </c>
      <c r="AB4" s="34">
        <f t="shared" ref="AB4:AB41" si="31">AA4/$I4</f>
        <v>0.14279394436047108</v>
      </c>
      <c r="AC4" s="28">
        <f t="shared" si="12"/>
        <v>7160.0530097087385</v>
      </c>
      <c r="AD4" s="7">
        <f t="shared" ref="AD4:AD41" si="32">AC4*115%</f>
        <v>8234.0609611650489</v>
      </c>
      <c r="AE4" s="4">
        <f t="shared" si="13"/>
        <v>15394.113970873786</v>
      </c>
      <c r="AF4" s="33">
        <f t="shared" ref="AF4:AF41" si="33">AE4-$I4</f>
        <v>2500.1866893203878</v>
      </c>
      <c r="AG4" s="34">
        <f t="shared" ref="AG4:AG41" si="34">AF4/$I4</f>
        <v>0.19390420270922898</v>
      </c>
      <c r="AH4" s="28">
        <f t="shared" si="14"/>
        <v>7261.3745145631065</v>
      </c>
      <c r="AI4" s="7">
        <f t="shared" ref="AI4:AI41" si="35">AH4*121.25%</f>
        <v>8804.4165989077665</v>
      </c>
      <c r="AJ4" s="4">
        <f t="shared" si="15"/>
        <v>16065.791113470874</v>
      </c>
      <c r="AK4" s="33">
        <f t="shared" ref="AK4:AK41" si="36">AJ4-$I4</f>
        <v>3171.8638319174752</v>
      </c>
      <c r="AL4" s="34">
        <f t="shared" ref="AL4:AL41" si="37">AK4/$I4</f>
        <v>0.24599672098781561</v>
      </c>
      <c r="AM4" s="28">
        <f t="shared" si="16"/>
        <v>7362.6960194174762</v>
      </c>
      <c r="AN4" s="7">
        <f t="shared" ref="AN4:AN41" si="38">AM4*127.5%</f>
        <v>9387.4374247572814</v>
      </c>
      <c r="AO4" s="4">
        <f t="shared" si="17"/>
        <v>16750.133444174757</v>
      </c>
      <c r="AP4" s="33">
        <f t="shared" ref="AP4:AP41" si="39">AO4-$I4</f>
        <v>3856.2061626213581</v>
      </c>
      <c r="AQ4" s="34">
        <f t="shared" ref="AQ4:AQ41" si="40">AP4/$I4</f>
        <v>0.29907149919623099</v>
      </c>
      <c r="AR4" s="28">
        <f>F4*1.105</f>
        <v>7464.0175242718442</v>
      </c>
      <c r="AS4" s="7">
        <f t="shared" ref="AS4:AS41" si="41">AR4*133.75%</f>
        <v>9983.1234387135901</v>
      </c>
      <c r="AT4" s="4">
        <f t="shared" si="18"/>
        <v>17447.140962985435</v>
      </c>
      <c r="AU4" s="33">
        <f t="shared" ref="AU4:AU41" si="42">AT4-$I4</f>
        <v>4553.2136814320365</v>
      </c>
      <c r="AV4" s="34">
        <f t="shared" ref="AV4:AV41" si="43">AU4/$I4</f>
        <v>0.35312853733447513</v>
      </c>
      <c r="AW4" s="28">
        <f t="shared" si="19"/>
        <v>7565.339029126214</v>
      </c>
      <c r="AX4" s="7">
        <f t="shared" ref="AX4:AX41" si="44">AW4*140%</f>
        <v>10591.4746407767</v>
      </c>
      <c r="AY4" s="4">
        <f t="shared" si="20"/>
        <v>18156.813669902913</v>
      </c>
      <c r="AZ4" s="33">
        <f t="shared" ref="AZ4:AZ41" si="45">AY4-$I4</f>
        <v>5262.8863883495142</v>
      </c>
      <c r="BA4" s="34">
        <f t="shared" ref="BA4:BA41" si="46">AZ4/$I4</f>
        <v>0.40816783540254825</v>
      </c>
    </row>
    <row r="5" spans="1:55" ht="15.6" x14ac:dyDescent="0.3">
      <c r="A5" s="14" t="s">
        <v>1</v>
      </c>
      <c r="B5" s="15">
        <f t="shared" si="21"/>
        <v>11</v>
      </c>
      <c r="C5" s="28">
        <f t="shared" si="0"/>
        <v>7344.9893486662268</v>
      </c>
      <c r="D5" s="7">
        <f t="shared" si="1"/>
        <v>10282.985088132717</v>
      </c>
      <c r="E5" s="48">
        <f t="shared" si="2"/>
        <v>17627.974436798944</v>
      </c>
      <c r="F5" s="28">
        <v>6558.0262041662736</v>
      </c>
      <c r="G5" s="53">
        <f t="shared" si="3"/>
        <v>5902.2235837496464</v>
      </c>
      <c r="H5" s="7">
        <v>59.87</v>
      </c>
      <c r="I5" s="4">
        <f t="shared" si="22"/>
        <v>12520.119787915921</v>
      </c>
      <c r="J5" s="10">
        <f t="shared" si="4"/>
        <v>786.96314449995316</v>
      </c>
      <c r="K5" s="7">
        <f t="shared" si="5"/>
        <v>4380.7615043830701</v>
      </c>
      <c r="L5" s="4">
        <f t="shared" si="6"/>
        <v>5107.8546488830234</v>
      </c>
      <c r="M5" s="19">
        <f t="shared" si="7"/>
        <v>0.40797170757207818</v>
      </c>
      <c r="N5" s="28">
        <f>F5*1.015</f>
        <v>6656.396597228767</v>
      </c>
      <c r="O5" s="7">
        <f t="shared" si="23"/>
        <v>6406.7817248326883</v>
      </c>
      <c r="P5" s="4">
        <f t="shared" si="8"/>
        <v>13063.178322061456</v>
      </c>
      <c r="Q5" s="33">
        <f t="shared" si="24"/>
        <v>543.0585341455353</v>
      </c>
      <c r="R5" s="35">
        <f t="shared" si="25"/>
        <v>4.3374867281196515E-2</v>
      </c>
      <c r="S5" s="28">
        <f t="shared" si="9"/>
        <v>6754.7669902912621</v>
      </c>
      <c r="T5" s="7">
        <f t="shared" si="26"/>
        <v>6923.6361650485433</v>
      </c>
      <c r="U5" s="4">
        <f t="shared" si="10"/>
        <v>13678.403155339805</v>
      </c>
      <c r="V5" s="33">
        <f t="shared" si="27"/>
        <v>1158.2833674238846</v>
      </c>
      <c r="W5" s="35">
        <f t="shared" si="28"/>
        <v>9.2513760814159948E-2</v>
      </c>
      <c r="X5" s="28">
        <f>F5*1.045</f>
        <v>6853.1373833537555</v>
      </c>
      <c r="Y5" s="7">
        <f t="shared" si="29"/>
        <v>7452.7869043972087</v>
      </c>
      <c r="Z5" s="4">
        <f t="shared" si="11"/>
        <v>14305.924287750964</v>
      </c>
      <c r="AA5" s="33">
        <f t="shared" si="30"/>
        <v>1785.8044998350433</v>
      </c>
      <c r="AB5" s="35">
        <f t="shared" si="31"/>
        <v>0.14263477746903455</v>
      </c>
      <c r="AC5" s="28">
        <f t="shared" si="12"/>
        <v>6951.5077764162506</v>
      </c>
      <c r="AD5" s="7">
        <f t="shared" si="32"/>
        <v>7994.2339428786872</v>
      </c>
      <c r="AE5" s="4">
        <f t="shared" si="13"/>
        <v>14945.741719294938</v>
      </c>
      <c r="AF5" s="33">
        <f t="shared" si="33"/>
        <v>2425.621931379017</v>
      </c>
      <c r="AG5" s="35">
        <f t="shared" si="34"/>
        <v>0.19373791724582071</v>
      </c>
      <c r="AH5" s="28">
        <f t="shared" si="14"/>
        <v>7049.878169478744</v>
      </c>
      <c r="AI5" s="7">
        <f t="shared" si="35"/>
        <v>8547.9772804929762</v>
      </c>
      <c r="AJ5" s="4">
        <f t="shared" si="15"/>
        <v>15597.855449971721</v>
      </c>
      <c r="AK5" s="33">
        <f t="shared" si="36"/>
        <v>3077.7356620558003</v>
      </c>
      <c r="AL5" s="35">
        <f t="shared" si="37"/>
        <v>0.24582318014451804</v>
      </c>
      <c r="AM5" s="28">
        <f t="shared" si="16"/>
        <v>7148.2485625412392</v>
      </c>
      <c r="AN5" s="7">
        <f t="shared" si="38"/>
        <v>9114.0169172400801</v>
      </c>
      <c r="AO5" s="4">
        <f t="shared" si="17"/>
        <v>16262.265479781319</v>
      </c>
      <c r="AP5" s="33">
        <f t="shared" si="39"/>
        <v>3742.1456918653985</v>
      </c>
      <c r="AQ5" s="35">
        <f t="shared" si="40"/>
        <v>0.29889056616512694</v>
      </c>
      <c r="AR5" s="28">
        <f>F5*1.105</f>
        <v>7246.6189556037325</v>
      </c>
      <c r="AS5" s="7">
        <f t="shared" si="41"/>
        <v>9692.3528531199918</v>
      </c>
      <c r="AT5" s="4">
        <f t="shared" si="18"/>
        <v>16938.971808723723</v>
      </c>
      <c r="AU5" s="33">
        <f t="shared" si="42"/>
        <v>4418.8520208078025</v>
      </c>
      <c r="AV5" s="35">
        <f t="shared" si="43"/>
        <v>0.35294007530764671</v>
      </c>
      <c r="AW5" s="28">
        <f t="shared" si="19"/>
        <v>7344.9893486662268</v>
      </c>
      <c r="AX5" s="7">
        <f t="shared" si="44"/>
        <v>10282.985088132717</v>
      </c>
      <c r="AY5" s="4">
        <f t="shared" si="20"/>
        <v>17627.974436798944</v>
      </c>
      <c r="AZ5" s="33">
        <f t="shared" si="45"/>
        <v>5107.8546488830234</v>
      </c>
      <c r="BA5" s="35">
        <f t="shared" si="46"/>
        <v>0.40797170757207818</v>
      </c>
    </row>
    <row r="6" spans="1:55" ht="15.6" x14ac:dyDescent="0.3">
      <c r="A6" s="14" t="s">
        <v>8</v>
      </c>
      <c r="B6" s="15">
        <f t="shared" si="21"/>
        <v>10</v>
      </c>
      <c r="C6" s="28">
        <f t="shared" si="0"/>
        <v>7131.0576200642972</v>
      </c>
      <c r="D6" s="7">
        <f t="shared" si="1"/>
        <v>9983.4806680900147</v>
      </c>
      <c r="E6" s="48">
        <f t="shared" si="2"/>
        <v>17114.538288154312</v>
      </c>
      <c r="F6" s="28">
        <v>6367.0157322002651</v>
      </c>
      <c r="G6" s="53">
        <f t="shared" si="3"/>
        <v>5730.314158980239</v>
      </c>
      <c r="H6" s="7">
        <v>59.87</v>
      </c>
      <c r="I6" s="4">
        <f t="shared" si="22"/>
        <v>12157.199891180504</v>
      </c>
      <c r="J6" s="10">
        <f t="shared" si="4"/>
        <v>764.04188786403211</v>
      </c>
      <c r="K6" s="7">
        <f t="shared" si="5"/>
        <v>4253.1665091097757</v>
      </c>
      <c r="L6" s="4">
        <f t="shared" si="6"/>
        <v>4957.3383969738079</v>
      </c>
      <c r="M6" s="19">
        <f t="shared" si="7"/>
        <v>0.40776975301443646</v>
      </c>
      <c r="N6" s="28">
        <f>F6*1.015+0.01</f>
        <v>6462.5309681832687</v>
      </c>
      <c r="O6" s="7">
        <f t="shared" si="23"/>
        <v>6220.1860568763959</v>
      </c>
      <c r="P6" s="4">
        <f t="shared" si="8"/>
        <v>12682.717025059665</v>
      </c>
      <c r="Q6" s="33">
        <f t="shared" si="24"/>
        <v>525.51713387916061</v>
      </c>
      <c r="R6" s="35">
        <f t="shared" si="25"/>
        <v>4.3226823494150114E-2</v>
      </c>
      <c r="S6" s="28">
        <f t="shared" si="9"/>
        <v>6558.0262041662736</v>
      </c>
      <c r="T6" s="7">
        <f t="shared" si="26"/>
        <v>6721.9768592704295</v>
      </c>
      <c r="U6" s="4">
        <f t="shared" si="10"/>
        <v>13280.003063436703</v>
      </c>
      <c r="V6" s="33">
        <f t="shared" si="27"/>
        <v>1122.8031722561991</v>
      </c>
      <c r="W6" s="35">
        <f t="shared" si="28"/>
        <v>9.2357054445632816E-2</v>
      </c>
      <c r="X6" s="28">
        <f>F6*1.045+0.01</f>
        <v>6653.5414401492772</v>
      </c>
      <c r="Y6" s="7">
        <f t="shared" si="29"/>
        <v>7235.7263161623387</v>
      </c>
      <c r="Z6" s="4">
        <f t="shared" si="11"/>
        <v>13889.267756311616</v>
      </c>
      <c r="AA6" s="33">
        <f t="shared" si="30"/>
        <v>1732.0678651311118</v>
      </c>
      <c r="AB6" s="35">
        <f t="shared" si="31"/>
        <v>0.14247259900593132</v>
      </c>
      <c r="AC6" s="28">
        <f t="shared" si="12"/>
        <v>6749.0366761322812</v>
      </c>
      <c r="AD6" s="7">
        <f t="shared" si="32"/>
        <v>7761.392177552123</v>
      </c>
      <c r="AE6" s="4">
        <f t="shared" si="13"/>
        <v>14510.428853684403</v>
      </c>
      <c r="AF6" s="33">
        <f t="shared" si="33"/>
        <v>2353.2289625038993</v>
      </c>
      <c r="AG6" s="35">
        <f t="shared" si="34"/>
        <v>0.19356669163686779</v>
      </c>
      <c r="AH6" s="28">
        <f t="shared" si="14"/>
        <v>6844.5419121152845</v>
      </c>
      <c r="AI6" s="7">
        <f t="shared" si="35"/>
        <v>8299.0070684397815</v>
      </c>
      <c r="AJ6" s="4">
        <f t="shared" si="15"/>
        <v>15143.548980555066</v>
      </c>
      <c r="AK6" s="33">
        <f t="shared" si="36"/>
        <v>2986.349089374562</v>
      </c>
      <c r="AL6" s="35">
        <f t="shared" si="37"/>
        <v>0.24564448360687255</v>
      </c>
      <c r="AM6" s="28">
        <f t="shared" si="16"/>
        <v>6940.0471480982897</v>
      </c>
      <c r="AN6" s="7">
        <f t="shared" si="38"/>
        <v>8848.5601138253187</v>
      </c>
      <c r="AO6" s="4">
        <f t="shared" si="17"/>
        <v>15788.607261923607</v>
      </c>
      <c r="AP6" s="33">
        <f t="shared" si="39"/>
        <v>3631.4073707431035</v>
      </c>
      <c r="AQ6" s="35">
        <f t="shared" si="40"/>
        <v>0.29870425782646909</v>
      </c>
      <c r="AR6" s="28">
        <f>F6*1.105+0.01</f>
        <v>7035.5623840812932</v>
      </c>
      <c r="AS6" s="7">
        <f t="shared" si="41"/>
        <v>9410.0646887087296</v>
      </c>
      <c r="AT6" s="4">
        <f t="shared" si="18"/>
        <v>16445.627072790023</v>
      </c>
      <c r="AU6" s="33">
        <f t="shared" si="42"/>
        <v>4288.4271816095188</v>
      </c>
      <c r="AV6" s="35">
        <f t="shared" si="43"/>
        <v>0.35274793702459212</v>
      </c>
      <c r="AW6" s="28">
        <f t="shared" si="19"/>
        <v>7131.0576200642972</v>
      </c>
      <c r="AX6" s="7">
        <f t="shared" si="44"/>
        <v>9983.4806680900147</v>
      </c>
      <c r="AY6" s="4">
        <f t="shared" si="20"/>
        <v>17114.538288154312</v>
      </c>
      <c r="AZ6" s="33">
        <f t="shared" si="45"/>
        <v>4957.3383969738079</v>
      </c>
      <c r="BA6" s="35">
        <f t="shared" si="46"/>
        <v>0.40776975301443646</v>
      </c>
    </row>
    <row r="7" spans="1:55" ht="15.6" x14ac:dyDescent="0.3">
      <c r="A7" s="14" t="s">
        <v>1</v>
      </c>
      <c r="B7" s="15">
        <f t="shared" si="21"/>
        <v>9</v>
      </c>
      <c r="C7" s="28">
        <f t="shared" si="0"/>
        <v>6923.3569126837838</v>
      </c>
      <c r="D7" s="7">
        <f t="shared" si="1"/>
        <v>9692.6996777572967</v>
      </c>
      <c r="E7" s="48">
        <f t="shared" si="2"/>
        <v>16616.05659044108</v>
      </c>
      <c r="F7" s="28">
        <v>6181.5686720390922</v>
      </c>
      <c r="G7" s="53">
        <f t="shared" si="3"/>
        <v>5563.4118048351829</v>
      </c>
      <c r="H7" s="7">
        <v>59.87</v>
      </c>
      <c r="I7" s="4">
        <f t="shared" si="22"/>
        <v>11804.850476874277</v>
      </c>
      <c r="J7" s="10">
        <f t="shared" si="4"/>
        <v>741.78824064469154</v>
      </c>
      <c r="K7" s="7">
        <f t="shared" si="5"/>
        <v>4129.2878729221138</v>
      </c>
      <c r="L7" s="4">
        <f t="shared" si="6"/>
        <v>4811.2061135668027</v>
      </c>
      <c r="M7" s="19">
        <f t="shared" si="7"/>
        <v>0.40756180037959516</v>
      </c>
      <c r="N7" s="28">
        <f t="shared" ref="N7:N15" si="47">F7*1.015</f>
        <v>6274.2922021196782</v>
      </c>
      <c r="O7" s="7">
        <f t="shared" si="23"/>
        <v>6039.00624454019</v>
      </c>
      <c r="P7" s="4">
        <f t="shared" si="8"/>
        <v>12313.298446659868</v>
      </c>
      <c r="Q7" s="33">
        <f t="shared" si="24"/>
        <v>508.44796978559134</v>
      </c>
      <c r="R7" s="35">
        <f t="shared" si="25"/>
        <v>4.3071106303433644E-2</v>
      </c>
      <c r="S7" s="28">
        <f t="shared" si="9"/>
        <v>6367.0157322002651</v>
      </c>
      <c r="T7" s="7">
        <f t="shared" si="26"/>
        <v>6526.191125505271</v>
      </c>
      <c r="U7" s="4">
        <f t="shared" si="10"/>
        <v>12893.206857705536</v>
      </c>
      <c r="V7" s="33">
        <f t="shared" si="27"/>
        <v>1088.3563808312592</v>
      </c>
      <c r="W7" s="35">
        <f t="shared" si="28"/>
        <v>9.2195693877135623E-2</v>
      </c>
      <c r="X7" s="28">
        <f>F7*1.045</f>
        <v>6459.7392622808511</v>
      </c>
      <c r="Y7" s="7">
        <f t="shared" si="29"/>
        <v>7024.966447730425</v>
      </c>
      <c r="Z7" s="4">
        <f t="shared" si="11"/>
        <v>13484.705710011276</v>
      </c>
      <c r="AA7" s="33">
        <f t="shared" si="30"/>
        <v>1679.8552331369992</v>
      </c>
      <c r="AB7" s="35">
        <f t="shared" si="31"/>
        <v>0.14230211864418263</v>
      </c>
      <c r="AC7" s="28">
        <f t="shared" si="12"/>
        <v>6552.462792361438</v>
      </c>
      <c r="AD7" s="7">
        <f t="shared" si="32"/>
        <v>7535.3322112156529</v>
      </c>
      <c r="AE7" s="4">
        <f t="shared" si="13"/>
        <v>14087.795003577092</v>
      </c>
      <c r="AF7" s="33">
        <f t="shared" si="33"/>
        <v>2282.944526702815</v>
      </c>
      <c r="AG7" s="35">
        <f t="shared" si="34"/>
        <v>0.193390380604575</v>
      </c>
      <c r="AH7" s="28">
        <f t="shared" si="14"/>
        <v>6645.186322442024</v>
      </c>
      <c r="AI7" s="7">
        <f t="shared" si="35"/>
        <v>8057.2884159609539</v>
      </c>
      <c r="AJ7" s="4">
        <f t="shared" si="15"/>
        <v>14702.474738402978</v>
      </c>
      <c r="AK7" s="33">
        <f t="shared" si="36"/>
        <v>2897.624261528701</v>
      </c>
      <c r="AL7" s="35">
        <f t="shared" si="37"/>
        <v>0.24546047975831223</v>
      </c>
      <c r="AM7" s="28">
        <f t="shared" si="16"/>
        <v>6737.9098525226109</v>
      </c>
      <c r="AN7" s="7">
        <f t="shared" si="38"/>
        <v>8590.8350619663288</v>
      </c>
      <c r="AO7" s="4">
        <f t="shared" si="17"/>
        <v>15328.74491448894</v>
      </c>
      <c r="AP7" s="33">
        <f t="shared" si="39"/>
        <v>3523.8944376146628</v>
      </c>
      <c r="AQ7" s="35">
        <f t="shared" si="40"/>
        <v>0.29851241610539486</v>
      </c>
      <c r="AR7" s="28">
        <f>F7*1.105</f>
        <v>6830.6333826031969</v>
      </c>
      <c r="AS7" s="7">
        <f t="shared" si="41"/>
        <v>9135.9721492317749</v>
      </c>
      <c r="AT7" s="4">
        <f t="shared" si="18"/>
        <v>15966.605531834972</v>
      </c>
      <c r="AU7" s="33">
        <f t="shared" si="42"/>
        <v>4161.7550549606949</v>
      </c>
      <c r="AV7" s="35">
        <f t="shared" si="43"/>
        <v>0.35254618964582235</v>
      </c>
      <c r="AW7" s="28">
        <f t="shared" si="19"/>
        <v>6923.3569126837838</v>
      </c>
      <c r="AX7" s="7">
        <f t="shared" si="44"/>
        <v>9692.6996777572967</v>
      </c>
      <c r="AY7" s="4">
        <f t="shared" si="20"/>
        <v>16616.05659044108</v>
      </c>
      <c r="AZ7" s="33">
        <f t="shared" si="45"/>
        <v>4811.2061135668027</v>
      </c>
      <c r="BA7" s="35">
        <f t="shared" si="46"/>
        <v>0.40756180037959516</v>
      </c>
    </row>
    <row r="8" spans="1:55" ht="15.6" x14ac:dyDescent="0.3">
      <c r="A8" s="14" t="s">
        <v>3</v>
      </c>
      <c r="B8" s="15">
        <f t="shared" si="21"/>
        <v>8</v>
      </c>
      <c r="C8" s="28">
        <f t="shared" si="0"/>
        <v>6550.0065399089735</v>
      </c>
      <c r="D8" s="7">
        <f t="shared" si="1"/>
        <v>9170.0091558725617</v>
      </c>
      <c r="E8" s="48">
        <f t="shared" si="2"/>
        <v>15720.015695781534</v>
      </c>
      <c r="F8" s="28">
        <v>5848.2201249187256</v>
      </c>
      <c r="G8" s="53">
        <f t="shared" si="3"/>
        <v>5263.398112426853</v>
      </c>
      <c r="H8" s="7">
        <v>59.87</v>
      </c>
      <c r="I8" s="4">
        <f t="shared" si="22"/>
        <v>11171.488237345578</v>
      </c>
      <c r="J8" s="10">
        <f t="shared" si="4"/>
        <v>701.78641499024798</v>
      </c>
      <c r="K8" s="7">
        <f t="shared" si="5"/>
        <v>3906.6110434457087</v>
      </c>
      <c r="L8" s="4">
        <f t="shared" si="6"/>
        <v>4548.5274584359559</v>
      </c>
      <c r="M8" s="19">
        <f t="shared" si="7"/>
        <v>0.407155014784021</v>
      </c>
      <c r="N8" s="28">
        <f t="shared" si="47"/>
        <v>5935.9434267925062</v>
      </c>
      <c r="O8" s="7">
        <f t="shared" si="23"/>
        <v>5713.3455482877871</v>
      </c>
      <c r="P8" s="4">
        <f t="shared" si="8"/>
        <v>11649.288975080293</v>
      </c>
      <c r="Q8" s="33">
        <f t="shared" si="24"/>
        <v>477.80073773471486</v>
      </c>
      <c r="R8" s="35">
        <f t="shared" si="25"/>
        <v>4.2769658579369686E-2</v>
      </c>
      <c r="S8" s="28">
        <f t="shared" si="9"/>
        <v>6023.6667286662878</v>
      </c>
      <c r="T8" s="7">
        <f t="shared" si="26"/>
        <v>6174.258396882944</v>
      </c>
      <c r="U8" s="4">
        <f t="shared" si="10"/>
        <v>12197.925125549231</v>
      </c>
      <c r="V8" s="33">
        <f t="shared" si="27"/>
        <v>1026.4368882036524</v>
      </c>
      <c r="W8" s="35">
        <f t="shared" si="28"/>
        <v>9.1880049139051928E-2</v>
      </c>
      <c r="X8" s="28">
        <f>F8*1.045</f>
        <v>6111.3900305400675</v>
      </c>
      <c r="Y8" s="7">
        <f t="shared" si="29"/>
        <v>6646.1366582123228</v>
      </c>
      <c r="Z8" s="4">
        <f t="shared" si="11"/>
        <v>12757.52668875239</v>
      </c>
      <c r="AA8" s="33">
        <f t="shared" si="30"/>
        <v>1586.0384514068119</v>
      </c>
      <c r="AB8" s="35">
        <f t="shared" si="31"/>
        <v>0.14197199314096628</v>
      </c>
      <c r="AC8" s="28">
        <f t="shared" si="12"/>
        <v>6199.1133324138491</v>
      </c>
      <c r="AD8" s="7">
        <f t="shared" si="32"/>
        <v>7128.9803322759262</v>
      </c>
      <c r="AE8" s="4">
        <f t="shared" si="13"/>
        <v>13328.093664689775</v>
      </c>
      <c r="AF8" s="33">
        <f t="shared" si="33"/>
        <v>2156.6054273441969</v>
      </c>
      <c r="AG8" s="35">
        <f t="shared" si="34"/>
        <v>0.19304549058511303</v>
      </c>
      <c r="AH8" s="28">
        <f t="shared" si="14"/>
        <v>6286.8366342876297</v>
      </c>
      <c r="AI8" s="7">
        <f t="shared" si="35"/>
        <v>7622.7894190737507</v>
      </c>
      <c r="AJ8" s="4">
        <f t="shared" si="15"/>
        <v>13909.62605336138</v>
      </c>
      <c r="AK8" s="33">
        <f t="shared" si="36"/>
        <v>2738.1378160158019</v>
      </c>
      <c r="AL8" s="35">
        <f t="shared" si="37"/>
        <v>0.24510054147149171</v>
      </c>
      <c r="AM8" s="28">
        <f t="shared" si="16"/>
        <v>6374.5599361614113</v>
      </c>
      <c r="AN8" s="7">
        <f t="shared" si="38"/>
        <v>8127.5639186057988</v>
      </c>
      <c r="AO8" s="4">
        <f t="shared" si="17"/>
        <v>14502.123854767211</v>
      </c>
      <c r="AP8" s="33">
        <f t="shared" si="39"/>
        <v>3330.6356174216326</v>
      </c>
      <c r="AQ8" s="35">
        <f t="shared" si="40"/>
        <v>0.29813714580010281</v>
      </c>
      <c r="AR8" s="28">
        <f>F8*1.105</f>
        <v>6462.283238035192</v>
      </c>
      <c r="AS8" s="7">
        <f t="shared" si="41"/>
        <v>8643.3038308720679</v>
      </c>
      <c r="AT8" s="4">
        <f t="shared" si="18"/>
        <v>15105.58706890726</v>
      </c>
      <c r="AU8" s="33">
        <f t="shared" si="42"/>
        <v>3934.0988315616814</v>
      </c>
      <c r="AV8" s="35">
        <f t="shared" si="43"/>
        <v>0.35215530357094571</v>
      </c>
      <c r="AW8" s="28">
        <f t="shared" si="19"/>
        <v>6550.0065399089735</v>
      </c>
      <c r="AX8" s="7">
        <f t="shared" si="44"/>
        <v>9170.0091558725617</v>
      </c>
      <c r="AY8" s="4">
        <f t="shared" si="20"/>
        <v>15720.015695781534</v>
      </c>
      <c r="AZ8" s="33">
        <f t="shared" si="45"/>
        <v>4548.5274584359559</v>
      </c>
      <c r="BA8" s="35">
        <f t="shared" si="46"/>
        <v>0.407155014784021</v>
      </c>
    </row>
    <row r="9" spans="1:55" ht="15.6" x14ac:dyDescent="0.3">
      <c r="A9" s="14" t="s">
        <v>2</v>
      </c>
      <c r="B9" s="15">
        <f t="shared" si="21"/>
        <v>7</v>
      </c>
      <c r="C9" s="28">
        <f t="shared" si="0"/>
        <v>6359.229650397062</v>
      </c>
      <c r="D9" s="7">
        <f t="shared" si="1"/>
        <v>8902.9215105558869</v>
      </c>
      <c r="E9" s="48">
        <f t="shared" si="2"/>
        <v>15262.151160952948</v>
      </c>
      <c r="F9" s="28">
        <v>5677.8836164259474</v>
      </c>
      <c r="G9" s="53">
        <f t="shared" si="3"/>
        <v>5110.0952547833531</v>
      </c>
      <c r="H9" s="7">
        <v>59.87</v>
      </c>
      <c r="I9" s="4">
        <f t="shared" si="22"/>
        <v>10847.8488712093</v>
      </c>
      <c r="J9" s="10">
        <f t="shared" si="4"/>
        <v>681.34603397111459</v>
      </c>
      <c r="K9" s="7">
        <f t="shared" si="5"/>
        <v>3792.8262557725338</v>
      </c>
      <c r="L9" s="4">
        <f t="shared" si="6"/>
        <v>4414.3022897436476</v>
      </c>
      <c r="M9" s="19">
        <f t="shared" si="7"/>
        <v>0.40692881530267377</v>
      </c>
      <c r="N9" s="28">
        <f t="shared" si="47"/>
        <v>5763.051870672336</v>
      </c>
      <c r="O9" s="7">
        <f t="shared" si="23"/>
        <v>5546.9374255221237</v>
      </c>
      <c r="P9" s="4">
        <f t="shared" si="8"/>
        <v>11309.989296194461</v>
      </c>
      <c r="Q9" s="33">
        <f t="shared" si="24"/>
        <v>462.14042498516028</v>
      </c>
      <c r="R9" s="35">
        <f t="shared" si="25"/>
        <v>4.2602033866060082E-2</v>
      </c>
      <c r="S9" s="28">
        <f t="shared" si="9"/>
        <v>5848.2201249187256</v>
      </c>
      <c r="T9" s="7">
        <f t="shared" si="26"/>
        <v>5994.425628041693</v>
      </c>
      <c r="U9" s="4">
        <f t="shared" si="10"/>
        <v>11842.645752960419</v>
      </c>
      <c r="V9" s="33">
        <f t="shared" si="27"/>
        <v>994.79688175111914</v>
      </c>
      <c r="W9" s="35">
        <f t="shared" si="28"/>
        <v>9.1704529954446237E-2</v>
      </c>
      <c r="X9" s="28">
        <f>F9*1.045-0.01</f>
        <v>5933.378379165114</v>
      </c>
      <c r="Y9" s="7">
        <f t="shared" si="29"/>
        <v>6452.5489873420611</v>
      </c>
      <c r="Z9" s="4">
        <f t="shared" si="11"/>
        <v>12385.927366507174</v>
      </c>
      <c r="AA9" s="33">
        <f t="shared" si="30"/>
        <v>1538.0784952978738</v>
      </c>
      <c r="AB9" s="35">
        <f t="shared" si="31"/>
        <v>0.14178649735617227</v>
      </c>
      <c r="AC9" s="28">
        <f t="shared" si="12"/>
        <v>6018.5566334115047</v>
      </c>
      <c r="AD9" s="7">
        <f t="shared" si="32"/>
        <v>6921.3401284232295</v>
      </c>
      <c r="AE9" s="4">
        <f t="shared" si="13"/>
        <v>12939.896761834734</v>
      </c>
      <c r="AF9" s="33">
        <f t="shared" si="33"/>
        <v>2092.0478906254339</v>
      </c>
      <c r="AG9" s="35">
        <f t="shared" si="34"/>
        <v>0.19285370910520583</v>
      </c>
      <c r="AH9" s="28">
        <f t="shared" si="14"/>
        <v>6103.7248876578933</v>
      </c>
      <c r="AI9" s="7">
        <f t="shared" si="35"/>
        <v>7400.7664262851949</v>
      </c>
      <c r="AJ9" s="4">
        <f t="shared" si="15"/>
        <v>13504.491313943088</v>
      </c>
      <c r="AK9" s="33">
        <f t="shared" si="36"/>
        <v>2656.6424427337879</v>
      </c>
      <c r="AL9" s="35">
        <f t="shared" si="37"/>
        <v>0.24490039216757911</v>
      </c>
      <c r="AM9" s="28">
        <f t="shared" si="16"/>
        <v>6188.8931419042829</v>
      </c>
      <c r="AN9" s="7">
        <f t="shared" si="38"/>
        <v>7890.8387559279599</v>
      </c>
      <c r="AO9" s="4">
        <f t="shared" si="17"/>
        <v>14079.731897832244</v>
      </c>
      <c r="AP9" s="33">
        <f t="shared" si="39"/>
        <v>3231.8830266229434</v>
      </c>
      <c r="AQ9" s="35">
        <f t="shared" si="40"/>
        <v>0.29792847088794833</v>
      </c>
      <c r="AR9" s="28">
        <f>F9*1.105</f>
        <v>6274.0613961506715</v>
      </c>
      <c r="AS9" s="7">
        <f t="shared" si="41"/>
        <v>8391.5571173515218</v>
      </c>
      <c r="AT9" s="4">
        <f t="shared" si="18"/>
        <v>14665.618513502193</v>
      </c>
      <c r="AU9" s="33">
        <f t="shared" si="42"/>
        <v>3817.769642292893</v>
      </c>
      <c r="AV9" s="35">
        <f t="shared" si="43"/>
        <v>0.35193794526631289</v>
      </c>
      <c r="AW9" s="28">
        <f t="shared" si="19"/>
        <v>6359.229650397062</v>
      </c>
      <c r="AX9" s="7">
        <f t="shared" si="44"/>
        <v>8902.9215105558869</v>
      </c>
      <c r="AY9" s="4">
        <f t="shared" si="20"/>
        <v>15262.151160952948</v>
      </c>
      <c r="AZ9" s="33">
        <f t="shared" si="45"/>
        <v>4414.3022897436476</v>
      </c>
      <c r="BA9" s="35">
        <f t="shared" si="46"/>
        <v>0.40692881530267377</v>
      </c>
    </row>
    <row r="10" spans="1:55" ht="15.6" x14ac:dyDescent="0.3">
      <c r="A10" s="14" t="s">
        <v>11</v>
      </c>
      <c r="B10" s="15">
        <f t="shared" si="21"/>
        <v>6</v>
      </c>
      <c r="C10" s="28">
        <f t="shared" si="0"/>
        <v>6174.0093693175359</v>
      </c>
      <c r="D10" s="7">
        <f t="shared" si="1"/>
        <v>8643.6131170445497</v>
      </c>
      <c r="E10" s="48">
        <f t="shared" si="2"/>
        <v>14817.622486362085</v>
      </c>
      <c r="F10" s="28">
        <v>5512.5083654620848</v>
      </c>
      <c r="G10" s="53">
        <f t="shared" si="3"/>
        <v>4961.2575289158767</v>
      </c>
      <c r="H10" s="7">
        <v>59.87</v>
      </c>
      <c r="I10" s="4">
        <f t="shared" si="22"/>
        <v>10533.635894377961</v>
      </c>
      <c r="J10" s="10">
        <f t="shared" si="4"/>
        <v>661.50100385545102</v>
      </c>
      <c r="K10" s="7">
        <f t="shared" si="5"/>
        <v>3682.3555881286729</v>
      </c>
      <c r="L10" s="4">
        <f t="shared" si="6"/>
        <v>4283.9865919841232</v>
      </c>
      <c r="M10" s="19">
        <f t="shared" si="7"/>
        <v>0.40669590585246856</v>
      </c>
      <c r="N10" s="28">
        <f t="shared" si="47"/>
        <v>5595.1959909440156</v>
      </c>
      <c r="O10" s="7">
        <f t="shared" si="23"/>
        <v>5385.3761412836147</v>
      </c>
      <c r="P10" s="4">
        <f t="shared" si="8"/>
        <v>10980.572132227629</v>
      </c>
      <c r="Q10" s="33">
        <f t="shared" si="24"/>
        <v>446.93623784966803</v>
      </c>
      <c r="R10" s="35">
        <f t="shared" si="25"/>
        <v>4.2429436742559896E-2</v>
      </c>
      <c r="S10" s="28">
        <f>F10*1.03+0.01</f>
        <v>5677.8936164259476</v>
      </c>
      <c r="T10" s="7">
        <f t="shared" si="26"/>
        <v>5819.840956836596</v>
      </c>
      <c r="U10" s="4">
        <f t="shared" si="10"/>
        <v>11497.734573262544</v>
      </c>
      <c r="V10" s="33">
        <f t="shared" si="27"/>
        <v>964.09867888458211</v>
      </c>
      <c r="W10" s="35">
        <f t="shared" si="28"/>
        <v>9.1525726591626666E-2</v>
      </c>
      <c r="X10" s="28">
        <f>F10*1.045</f>
        <v>5760.5712419078782</v>
      </c>
      <c r="Y10" s="7">
        <f t="shared" si="29"/>
        <v>6264.6212255748169</v>
      </c>
      <c r="Z10" s="4">
        <f t="shared" si="11"/>
        <v>12025.192467482695</v>
      </c>
      <c r="AA10" s="33">
        <f t="shared" si="30"/>
        <v>1491.5565731047336</v>
      </c>
      <c r="AB10" s="35">
        <f t="shared" si="31"/>
        <v>0.14159940480768002</v>
      </c>
      <c r="AC10" s="28">
        <f t="shared" si="12"/>
        <v>5843.2588673898099</v>
      </c>
      <c r="AD10" s="7">
        <f t="shared" si="32"/>
        <v>6719.747697498281</v>
      </c>
      <c r="AE10" s="4">
        <f t="shared" si="13"/>
        <v>12563.006564888092</v>
      </c>
      <c r="AF10" s="33">
        <f t="shared" si="33"/>
        <v>2029.3706705101304</v>
      </c>
      <c r="AG10" s="35">
        <f t="shared" si="34"/>
        <v>0.19265623863012496</v>
      </c>
      <c r="AH10" s="28">
        <f t="shared" si="14"/>
        <v>5925.9464928717407</v>
      </c>
      <c r="AI10" s="7">
        <f t="shared" si="35"/>
        <v>7185.2101226069854</v>
      </c>
      <c r="AJ10" s="4">
        <f t="shared" si="15"/>
        <v>13111.156615478725</v>
      </c>
      <c r="AK10" s="33">
        <f t="shared" si="36"/>
        <v>2577.5207211007637</v>
      </c>
      <c r="AL10" s="35">
        <f t="shared" si="37"/>
        <v>0.24469430564582592</v>
      </c>
      <c r="AM10" s="28">
        <f>F10*1.09+0.01</f>
        <v>6008.6441183536735</v>
      </c>
      <c r="AN10" s="7">
        <f t="shared" si="38"/>
        <v>7661.0212509009334</v>
      </c>
      <c r="AO10" s="4">
        <f t="shared" si="17"/>
        <v>13669.665369254606</v>
      </c>
      <c r="AP10" s="33">
        <f t="shared" si="39"/>
        <v>3136.0294748766446</v>
      </c>
      <c r="AQ10" s="35">
        <f t="shared" si="40"/>
        <v>0.29771576560287355</v>
      </c>
      <c r="AR10" s="28">
        <f>F10*1.105</f>
        <v>6091.3217438356032</v>
      </c>
      <c r="AS10" s="7">
        <f t="shared" si="41"/>
        <v>8147.1428323801192</v>
      </c>
      <c r="AT10" s="4">
        <f t="shared" si="18"/>
        <v>14238.464576215723</v>
      </c>
      <c r="AU10" s="33">
        <f t="shared" si="42"/>
        <v>3704.8286818377619</v>
      </c>
      <c r="AV10" s="35">
        <f t="shared" si="43"/>
        <v>0.3517141392569979</v>
      </c>
      <c r="AW10" s="28">
        <f t="shared" si="19"/>
        <v>6174.0093693175359</v>
      </c>
      <c r="AX10" s="7">
        <f t="shared" si="44"/>
        <v>8643.6131170445497</v>
      </c>
      <c r="AY10" s="4">
        <f t="shared" si="20"/>
        <v>14817.622486362085</v>
      </c>
      <c r="AZ10" s="33">
        <f t="shared" si="45"/>
        <v>4283.9865919841232</v>
      </c>
      <c r="BA10" s="35">
        <f t="shared" si="46"/>
        <v>0.40669590585246856</v>
      </c>
    </row>
    <row r="11" spans="1:55" ht="15.6" x14ac:dyDescent="0.3">
      <c r="A11" s="14" t="s">
        <v>10</v>
      </c>
      <c r="B11" s="15">
        <f t="shared" si="21"/>
        <v>5</v>
      </c>
      <c r="C11" s="28">
        <f t="shared" si="0"/>
        <v>5994.183853706345</v>
      </c>
      <c r="D11" s="7">
        <f t="shared" si="1"/>
        <v>8391.8573951888829</v>
      </c>
      <c r="E11" s="48">
        <f t="shared" si="2"/>
        <v>14386.041248895228</v>
      </c>
      <c r="F11" s="28">
        <v>5351.9498693806645</v>
      </c>
      <c r="G11" s="53">
        <f t="shared" si="3"/>
        <v>4816.7548824425985</v>
      </c>
      <c r="H11" s="7">
        <v>59.87</v>
      </c>
      <c r="I11" s="4">
        <f t="shared" si="22"/>
        <v>10228.574751823264</v>
      </c>
      <c r="J11" s="10">
        <f t="shared" si="4"/>
        <v>642.23398432568047</v>
      </c>
      <c r="K11" s="7">
        <f t="shared" si="5"/>
        <v>3575.1025127462844</v>
      </c>
      <c r="L11" s="4">
        <f t="shared" si="6"/>
        <v>4157.4664970719641</v>
      </c>
      <c r="M11" s="19">
        <f t="shared" si="7"/>
        <v>0.40645608972363306</v>
      </c>
      <c r="N11" s="28">
        <f t="shared" si="47"/>
        <v>5432.2291174213742</v>
      </c>
      <c r="O11" s="7">
        <f t="shared" si="23"/>
        <v>5228.5205255180726</v>
      </c>
      <c r="P11" s="4">
        <f t="shared" si="8"/>
        <v>10660.749642939447</v>
      </c>
      <c r="Q11" s="33">
        <f t="shared" si="24"/>
        <v>432.17489111618306</v>
      </c>
      <c r="R11" s="35">
        <f t="shared" si="25"/>
        <v>4.2251721437451199E-2</v>
      </c>
      <c r="S11" s="28">
        <f t="shared" ref="S11:S25" si="48">F11*1.03</f>
        <v>5512.5083654620848</v>
      </c>
      <c r="T11" s="7">
        <f t="shared" si="26"/>
        <v>5650.3210745986362</v>
      </c>
      <c r="U11" s="4">
        <f t="shared" si="10"/>
        <v>11162.829440060721</v>
      </c>
      <c r="V11" s="33">
        <f t="shared" si="27"/>
        <v>934.25468823745723</v>
      </c>
      <c r="W11" s="35">
        <f t="shared" si="28"/>
        <v>9.1337719174504201E-2</v>
      </c>
      <c r="X11" s="28">
        <f>F11*1.045</f>
        <v>5592.7876135027936</v>
      </c>
      <c r="Y11" s="7">
        <f t="shared" si="29"/>
        <v>6082.1565296842873</v>
      </c>
      <c r="Z11" s="4">
        <f t="shared" si="11"/>
        <v>11674.94414318708</v>
      </c>
      <c r="AA11" s="33">
        <f t="shared" si="30"/>
        <v>1446.3693913638162</v>
      </c>
      <c r="AB11" s="35">
        <f t="shared" si="31"/>
        <v>0.14140478282235733</v>
      </c>
      <c r="AC11" s="28">
        <f t="shared" si="12"/>
        <v>5673.0668615435043</v>
      </c>
      <c r="AD11" s="7">
        <f t="shared" si="32"/>
        <v>6524.0268907750296</v>
      </c>
      <c r="AE11" s="4">
        <f t="shared" si="13"/>
        <v>12197.093752318535</v>
      </c>
      <c r="AF11" s="33">
        <f t="shared" si="33"/>
        <v>1968.519000495271</v>
      </c>
      <c r="AG11" s="35">
        <f t="shared" si="34"/>
        <v>0.1924529123810117</v>
      </c>
      <c r="AH11" s="28">
        <f t="shared" si="14"/>
        <v>5753.346109584214</v>
      </c>
      <c r="AI11" s="7">
        <f t="shared" si="35"/>
        <v>6975.9321578708586</v>
      </c>
      <c r="AJ11" s="4">
        <f t="shared" si="15"/>
        <v>12729.278267455073</v>
      </c>
      <c r="AK11" s="33">
        <f t="shared" si="36"/>
        <v>2500.7035156318088</v>
      </c>
      <c r="AL11" s="35">
        <f t="shared" si="37"/>
        <v>0.24448210785046601</v>
      </c>
      <c r="AM11" s="28">
        <f>F11*1.09</f>
        <v>5833.6253576249246</v>
      </c>
      <c r="AN11" s="7">
        <f t="shared" si="38"/>
        <v>7437.872330971778</v>
      </c>
      <c r="AO11" s="4">
        <f t="shared" si="17"/>
        <v>13271.497688596703</v>
      </c>
      <c r="AP11" s="33">
        <f t="shared" si="39"/>
        <v>3042.9229367734388</v>
      </c>
      <c r="AQ11" s="35">
        <f t="shared" si="40"/>
        <v>0.2974923692307212</v>
      </c>
      <c r="AR11" s="28">
        <f>F11*1.105</f>
        <v>5913.9046056656343</v>
      </c>
      <c r="AS11" s="7">
        <f t="shared" si="41"/>
        <v>7909.8474100777858</v>
      </c>
      <c r="AT11" s="4">
        <f t="shared" si="18"/>
        <v>13823.752015743419</v>
      </c>
      <c r="AU11" s="33">
        <f t="shared" si="42"/>
        <v>3595.1772639201554</v>
      </c>
      <c r="AV11" s="35">
        <f t="shared" si="43"/>
        <v>0.35148369652177669</v>
      </c>
      <c r="AW11" s="28">
        <f t="shared" si="19"/>
        <v>5994.183853706345</v>
      </c>
      <c r="AX11" s="7">
        <f t="shared" si="44"/>
        <v>8391.8573951888829</v>
      </c>
      <c r="AY11" s="4">
        <f t="shared" si="20"/>
        <v>14386.041248895228</v>
      </c>
      <c r="AZ11" s="33">
        <f t="shared" si="45"/>
        <v>4157.4664970719641</v>
      </c>
      <c r="BA11" s="35">
        <f t="shared" si="46"/>
        <v>0.40645608972363306</v>
      </c>
    </row>
    <row r="12" spans="1:55" ht="15.6" x14ac:dyDescent="0.3">
      <c r="A12" s="14" t="s">
        <v>1</v>
      </c>
      <c r="B12" s="15">
        <f t="shared" si="21"/>
        <v>4</v>
      </c>
      <c r="C12" s="28">
        <f t="shared" si="0"/>
        <v>5819.5959744721795</v>
      </c>
      <c r="D12" s="7">
        <f t="shared" si="1"/>
        <v>8147.4343642610511</v>
      </c>
      <c r="E12" s="48">
        <f t="shared" si="2"/>
        <v>13967.030338733231</v>
      </c>
      <c r="F12" s="28">
        <v>5196.0678343501595</v>
      </c>
      <c r="G12" s="53">
        <f t="shared" si="3"/>
        <v>4676.4610509151435</v>
      </c>
      <c r="H12" s="7">
        <v>59.87</v>
      </c>
      <c r="I12" s="4">
        <f t="shared" si="22"/>
        <v>9932.3988852653038</v>
      </c>
      <c r="J12" s="10">
        <f t="shared" si="4"/>
        <v>623.52814012201998</v>
      </c>
      <c r="K12" s="7">
        <f t="shared" si="5"/>
        <v>3470.9733133459076</v>
      </c>
      <c r="L12" s="4">
        <f t="shared" si="6"/>
        <v>4034.6314534679277</v>
      </c>
      <c r="M12" s="19">
        <f t="shared" si="7"/>
        <v>0.40620916458090467</v>
      </c>
      <c r="N12" s="28">
        <f t="shared" si="47"/>
        <v>5274.0088518654111</v>
      </c>
      <c r="O12" s="7">
        <f t="shared" si="23"/>
        <v>5076.2335199204581</v>
      </c>
      <c r="P12" s="4">
        <f t="shared" si="8"/>
        <v>10350.242371785869</v>
      </c>
      <c r="Q12" s="33">
        <f t="shared" si="24"/>
        <v>417.84348652056542</v>
      </c>
      <c r="R12" s="35">
        <f t="shared" si="25"/>
        <v>4.2068738010556092E-2</v>
      </c>
      <c r="S12" s="28">
        <f t="shared" si="48"/>
        <v>5351.9498693806645</v>
      </c>
      <c r="T12" s="7">
        <f t="shared" si="26"/>
        <v>5485.748616115181</v>
      </c>
      <c r="U12" s="4">
        <f t="shared" si="10"/>
        <v>10837.698485495846</v>
      </c>
      <c r="V12" s="33">
        <f t="shared" si="27"/>
        <v>905.29960023054264</v>
      </c>
      <c r="W12" s="35">
        <f t="shared" si="28"/>
        <v>9.1146117940707455E-2</v>
      </c>
      <c r="X12" s="28">
        <f>F12*1.045</f>
        <v>5429.8908868959161</v>
      </c>
      <c r="Y12" s="7">
        <f t="shared" si="29"/>
        <v>5905.0063394993085</v>
      </c>
      <c r="Z12" s="4">
        <f t="shared" si="11"/>
        <v>11334.897226395224</v>
      </c>
      <c r="AA12" s="33">
        <f t="shared" si="30"/>
        <v>1402.4983411299199</v>
      </c>
      <c r="AB12" s="35">
        <f t="shared" si="31"/>
        <v>0.1412043915403482</v>
      </c>
      <c r="AC12" s="28">
        <f t="shared" si="12"/>
        <v>5507.8319044111695</v>
      </c>
      <c r="AD12" s="7">
        <f t="shared" si="32"/>
        <v>6334.0066900728443</v>
      </c>
      <c r="AE12" s="4">
        <f t="shared" si="13"/>
        <v>11841.838594484014</v>
      </c>
      <c r="AF12" s="33">
        <f t="shared" si="33"/>
        <v>1909.43970921871</v>
      </c>
      <c r="AG12" s="35">
        <f t="shared" si="34"/>
        <v>0.1922435588094796</v>
      </c>
      <c r="AH12" s="28">
        <f>F12*1.075+0.01</f>
        <v>5585.7829219264213</v>
      </c>
      <c r="AI12" s="7">
        <f t="shared" si="35"/>
        <v>6772.7617928357849</v>
      </c>
      <c r="AJ12" s="4">
        <f t="shared" si="15"/>
        <v>12358.544714762207</v>
      </c>
      <c r="AK12" s="33">
        <f t="shared" si="36"/>
        <v>2426.1458294969034</v>
      </c>
      <c r="AL12" s="35">
        <f t="shared" si="37"/>
        <v>0.24426584730664477</v>
      </c>
      <c r="AM12" s="28">
        <f>F12*1.09+0.01</f>
        <v>5663.7239394416747</v>
      </c>
      <c r="AN12" s="7">
        <f t="shared" si="38"/>
        <v>7221.2480227881351</v>
      </c>
      <c r="AO12" s="4">
        <f t="shared" si="17"/>
        <v>12884.971962229811</v>
      </c>
      <c r="AP12" s="33">
        <f t="shared" si="39"/>
        <v>2952.573076964507</v>
      </c>
      <c r="AQ12" s="35">
        <f t="shared" si="40"/>
        <v>0.29726686484013887</v>
      </c>
      <c r="AR12" s="28">
        <f>F12*1.105+0.01</f>
        <v>5741.6649569569263</v>
      </c>
      <c r="AS12" s="7">
        <f t="shared" si="41"/>
        <v>7679.4768799298881</v>
      </c>
      <c r="AT12" s="4">
        <f t="shared" si="18"/>
        <v>13421.141836886814</v>
      </c>
      <c r="AU12" s="33">
        <f t="shared" si="42"/>
        <v>3488.7429516215107</v>
      </c>
      <c r="AV12" s="35">
        <f t="shared" si="43"/>
        <v>0.35124877604312232</v>
      </c>
      <c r="AW12" s="28">
        <f t="shared" si="19"/>
        <v>5819.5959744721795</v>
      </c>
      <c r="AX12" s="7">
        <f t="shared" si="44"/>
        <v>8147.4343642610511</v>
      </c>
      <c r="AY12" s="4">
        <f t="shared" si="20"/>
        <v>13967.030338733231</v>
      </c>
      <c r="AZ12" s="33">
        <f t="shared" si="45"/>
        <v>4034.6314534679277</v>
      </c>
      <c r="BA12" s="35">
        <f t="shared" si="46"/>
        <v>0.40620916458090467</v>
      </c>
    </row>
    <row r="13" spans="1:55" ht="15.6" x14ac:dyDescent="0.3">
      <c r="A13" s="14"/>
      <c r="B13" s="15">
        <f t="shared" si="21"/>
        <v>3</v>
      </c>
      <c r="C13" s="28">
        <f>F13*(1+0.12)-0.01</f>
        <v>5505.7572416955345</v>
      </c>
      <c r="D13" s="7">
        <f t="shared" si="1"/>
        <v>7708.0601383737476</v>
      </c>
      <c r="E13" s="48">
        <f t="shared" si="2"/>
        <v>13213.817380069282</v>
      </c>
      <c r="F13" s="28">
        <v>4915.8636086567267</v>
      </c>
      <c r="G13" s="53">
        <f t="shared" si="3"/>
        <v>4424.2772477910539</v>
      </c>
      <c r="H13" s="7">
        <v>59.87</v>
      </c>
      <c r="I13" s="4">
        <f t="shared" si="22"/>
        <v>9400.0108564477814</v>
      </c>
      <c r="J13" s="10">
        <f t="shared" si="4"/>
        <v>589.89363303880782</v>
      </c>
      <c r="K13" s="7">
        <f t="shared" si="5"/>
        <v>3283.7828905826937</v>
      </c>
      <c r="L13" s="4">
        <f t="shared" si="6"/>
        <v>3813.8065236215007</v>
      </c>
      <c r="M13" s="19">
        <f t="shared" si="7"/>
        <v>0.40572362967064907</v>
      </c>
      <c r="N13" s="28">
        <f t="shared" si="47"/>
        <v>4989.6015627865772</v>
      </c>
      <c r="O13" s="7">
        <f t="shared" si="23"/>
        <v>4802.4915041820805</v>
      </c>
      <c r="P13" s="4">
        <f t="shared" si="8"/>
        <v>9792.0930669686568</v>
      </c>
      <c r="Q13" s="33">
        <f t="shared" si="24"/>
        <v>392.08221052087538</v>
      </c>
      <c r="R13" s="35">
        <f t="shared" si="25"/>
        <v>4.1710825286114757E-2</v>
      </c>
      <c r="S13" s="28">
        <f t="shared" si="48"/>
        <v>5063.3395169164287</v>
      </c>
      <c r="T13" s="7">
        <f t="shared" si="26"/>
        <v>5189.9230048393392</v>
      </c>
      <c r="U13" s="4">
        <f t="shared" si="10"/>
        <v>10253.262521755769</v>
      </c>
      <c r="V13" s="33">
        <f t="shared" si="27"/>
        <v>853.25166530798742</v>
      </c>
      <c r="W13" s="35">
        <f t="shared" si="28"/>
        <v>9.0771348920593381E-2</v>
      </c>
      <c r="X13" s="28">
        <f>F13*1.045-0.01</f>
        <v>5137.067471046279</v>
      </c>
      <c r="Y13" s="7">
        <f t="shared" si="29"/>
        <v>5586.5608747628276</v>
      </c>
      <c r="Z13" s="4">
        <f t="shared" si="11"/>
        <v>10723.628345809106</v>
      </c>
      <c r="AA13" s="33">
        <f t="shared" si="30"/>
        <v>1323.6174893613243</v>
      </c>
      <c r="AB13" s="35">
        <f t="shared" si="31"/>
        <v>0.14081020858113275</v>
      </c>
      <c r="AC13" s="28">
        <f t="shared" si="12"/>
        <v>5210.8154251761307</v>
      </c>
      <c r="AD13" s="7">
        <f t="shared" si="32"/>
        <v>5992.4377389525498</v>
      </c>
      <c r="AE13" s="4">
        <f t="shared" si="13"/>
        <v>11203.253164128681</v>
      </c>
      <c r="AF13" s="33">
        <f t="shared" si="33"/>
        <v>1803.2423076808991</v>
      </c>
      <c r="AG13" s="35">
        <f t="shared" si="34"/>
        <v>0.1918340664940823</v>
      </c>
      <c r="AH13" s="28">
        <f>F13*1.075</f>
        <v>5284.5533793059813</v>
      </c>
      <c r="AI13" s="7">
        <f t="shared" si="35"/>
        <v>6407.5209724085016</v>
      </c>
      <c r="AJ13" s="4">
        <f t="shared" si="15"/>
        <v>11692.074351714484</v>
      </c>
      <c r="AK13" s="33">
        <f t="shared" si="36"/>
        <v>2292.0634952667024</v>
      </c>
      <c r="AL13" s="35">
        <f t="shared" si="37"/>
        <v>0.24383626043309295</v>
      </c>
      <c r="AM13" s="28">
        <f>F13*1.09</f>
        <v>5358.2913334358327</v>
      </c>
      <c r="AN13" s="7">
        <f t="shared" si="38"/>
        <v>6831.8214501306866</v>
      </c>
      <c r="AO13" s="4">
        <f t="shared" si="17"/>
        <v>12190.112783566519</v>
      </c>
      <c r="AP13" s="33">
        <f t="shared" si="39"/>
        <v>2790.1019271187379</v>
      </c>
      <c r="AQ13" s="35">
        <f t="shared" si="40"/>
        <v>0.29681901114028114</v>
      </c>
      <c r="AR13" s="28">
        <f t="shared" ref="AR13:AR18" si="49">F13*1.105</f>
        <v>5432.0292875656833</v>
      </c>
      <c r="AS13" s="7">
        <f t="shared" si="41"/>
        <v>7265.339172119101</v>
      </c>
      <c r="AT13" s="4">
        <f t="shared" si="18"/>
        <v>12697.368459684785</v>
      </c>
      <c r="AU13" s="33">
        <f t="shared" si="42"/>
        <v>3297.3576032370038</v>
      </c>
      <c r="AV13" s="35">
        <f t="shared" si="43"/>
        <v>0.35078231861564674</v>
      </c>
      <c r="AW13" s="28">
        <f>F13*1.12-0.01</f>
        <v>5505.7572416955345</v>
      </c>
      <c r="AX13" s="7">
        <f t="shared" si="44"/>
        <v>7708.0601383737476</v>
      </c>
      <c r="AY13" s="4">
        <f t="shared" si="20"/>
        <v>13213.817380069282</v>
      </c>
      <c r="AZ13" s="33">
        <f t="shared" si="45"/>
        <v>3813.8065236215007</v>
      </c>
      <c r="BA13" s="35">
        <f t="shared" si="46"/>
        <v>0.40572362967064907</v>
      </c>
    </row>
    <row r="14" spans="1:55" ht="15.6" x14ac:dyDescent="0.3">
      <c r="A14" s="14"/>
      <c r="B14" s="15">
        <f t="shared" si="21"/>
        <v>2</v>
      </c>
      <c r="C14" s="28">
        <f>F14*(1+0.12)-0.01</f>
        <v>5345.3950890247907</v>
      </c>
      <c r="D14" s="7">
        <f t="shared" si="1"/>
        <v>7483.5531246347064</v>
      </c>
      <c r="E14" s="48">
        <f t="shared" si="2"/>
        <v>12828.948213659496</v>
      </c>
      <c r="F14" s="28">
        <v>4772.6831152007053</v>
      </c>
      <c r="G14" s="53">
        <f t="shared" si="3"/>
        <v>4295.4148036806346</v>
      </c>
      <c r="H14" s="7">
        <v>59.87</v>
      </c>
      <c r="I14" s="4">
        <f t="shared" si="22"/>
        <v>9127.9679188813407</v>
      </c>
      <c r="J14" s="10">
        <f t="shared" si="4"/>
        <v>572.71197382408536</v>
      </c>
      <c r="K14" s="7">
        <f t="shared" si="5"/>
        <v>3188.1383209540718</v>
      </c>
      <c r="L14" s="4">
        <f t="shared" si="6"/>
        <v>3700.9802947781554</v>
      </c>
      <c r="M14" s="19">
        <f t="shared" si="7"/>
        <v>0.40545500681730284</v>
      </c>
      <c r="N14" s="28">
        <f t="shared" si="47"/>
        <v>4844.2733619287155</v>
      </c>
      <c r="O14" s="7">
        <f t="shared" si="23"/>
        <v>4662.6131108563886</v>
      </c>
      <c r="P14" s="4">
        <f t="shared" si="8"/>
        <v>9506.8864727851033</v>
      </c>
      <c r="Q14" s="33">
        <f t="shared" si="24"/>
        <v>378.91855390376259</v>
      </c>
      <c r="R14" s="35">
        <f t="shared" si="25"/>
        <v>4.1511819199097293E-2</v>
      </c>
      <c r="S14" s="28">
        <f t="shared" si="48"/>
        <v>4915.8636086567267</v>
      </c>
      <c r="T14" s="7">
        <f t="shared" si="26"/>
        <v>5038.760198873144</v>
      </c>
      <c r="U14" s="4">
        <f t="shared" si="10"/>
        <v>9954.6238075298716</v>
      </c>
      <c r="V14" s="33">
        <f t="shared" si="27"/>
        <v>826.65588864853089</v>
      </c>
      <c r="W14" s="35">
        <f t="shared" si="28"/>
        <v>9.0562970421771596E-2</v>
      </c>
      <c r="X14" s="28">
        <f>F14*1.045</f>
        <v>4987.4538553847369</v>
      </c>
      <c r="Y14" s="7">
        <f t="shared" si="29"/>
        <v>5423.8560677309006</v>
      </c>
      <c r="Z14" s="4">
        <f t="shared" si="11"/>
        <v>10411.309923115638</v>
      </c>
      <c r="AA14" s="33">
        <f t="shared" si="30"/>
        <v>1283.3420042342968</v>
      </c>
      <c r="AB14" s="35">
        <f t="shared" si="31"/>
        <v>0.14059449108926911</v>
      </c>
      <c r="AC14" s="28">
        <f t="shared" si="12"/>
        <v>5059.0441021127481</v>
      </c>
      <c r="AD14" s="7">
        <f t="shared" si="32"/>
        <v>5817.9007174296603</v>
      </c>
      <c r="AE14" s="4">
        <f t="shared" si="13"/>
        <v>10876.944819542408</v>
      </c>
      <c r="AF14" s="33">
        <f t="shared" si="33"/>
        <v>1748.9769006610677</v>
      </c>
      <c r="AG14" s="35">
        <f t="shared" si="34"/>
        <v>0.1916063812015906</v>
      </c>
      <c r="AH14" s="28">
        <f>F14*1.075</f>
        <v>5130.6343488407583</v>
      </c>
      <c r="AI14" s="7">
        <f t="shared" si="35"/>
        <v>6220.8941479694186</v>
      </c>
      <c r="AJ14" s="4">
        <f t="shared" si="15"/>
        <v>11351.528496810177</v>
      </c>
      <c r="AK14" s="33">
        <f t="shared" si="36"/>
        <v>2223.5605779288362</v>
      </c>
      <c r="AL14" s="35">
        <f t="shared" si="37"/>
        <v>0.24359864075873527</v>
      </c>
      <c r="AM14" s="28">
        <f>F14*1.09</f>
        <v>5202.2245955687695</v>
      </c>
      <c r="AN14" s="7">
        <f t="shared" si="38"/>
        <v>6632.8363593501808</v>
      </c>
      <c r="AO14" s="4">
        <f t="shared" si="17"/>
        <v>11835.06095491895</v>
      </c>
      <c r="AP14" s="33">
        <f t="shared" si="39"/>
        <v>2707.0930360376096</v>
      </c>
      <c r="AQ14" s="35">
        <f t="shared" si="40"/>
        <v>0.29657126976070397</v>
      </c>
      <c r="AR14" s="28">
        <f t="shared" si="49"/>
        <v>5273.8148422967788</v>
      </c>
      <c r="AS14" s="7">
        <f t="shared" si="41"/>
        <v>7053.7273515719407</v>
      </c>
      <c r="AT14" s="4">
        <f t="shared" si="18"/>
        <v>12327.54219386872</v>
      </c>
      <c r="AU14" s="33">
        <f t="shared" si="42"/>
        <v>3199.5742749873789</v>
      </c>
      <c r="AV14" s="35">
        <f t="shared" si="43"/>
        <v>0.35052426820749566</v>
      </c>
      <c r="AW14" s="28">
        <f>F14*1.12-0.01</f>
        <v>5345.3950890247907</v>
      </c>
      <c r="AX14" s="7">
        <f t="shared" si="44"/>
        <v>7483.5531246347064</v>
      </c>
      <c r="AY14" s="4">
        <f t="shared" si="20"/>
        <v>12828.948213659496</v>
      </c>
      <c r="AZ14" s="33">
        <f t="shared" si="45"/>
        <v>3700.9802947781554</v>
      </c>
      <c r="BA14" s="35">
        <f t="shared" si="46"/>
        <v>0.40545500681730284</v>
      </c>
    </row>
    <row r="15" spans="1:55" ht="16.2" thickBot="1" x14ac:dyDescent="0.35">
      <c r="A15" s="16"/>
      <c r="B15" s="17">
        <f t="shared" si="21"/>
        <v>1</v>
      </c>
      <c r="C15" s="29">
        <f>F15*(1+0.12)</f>
        <v>5189.7136786648452</v>
      </c>
      <c r="D15" s="8">
        <f t="shared" si="1"/>
        <v>7265.5991501307826</v>
      </c>
      <c r="E15" s="49">
        <f t="shared" si="2"/>
        <v>12455.312828795628</v>
      </c>
      <c r="F15" s="29">
        <v>4633.6729273793253</v>
      </c>
      <c r="G15" s="56">
        <f t="shared" si="3"/>
        <v>4170.3056346413932</v>
      </c>
      <c r="H15" s="8">
        <v>59.87</v>
      </c>
      <c r="I15" s="5">
        <f t="shared" si="22"/>
        <v>8863.8485620207193</v>
      </c>
      <c r="J15" s="11">
        <f t="shared" si="4"/>
        <v>556.04075128551995</v>
      </c>
      <c r="K15" s="8">
        <f t="shared" si="5"/>
        <v>3095.2935154893894</v>
      </c>
      <c r="L15" s="5">
        <f t="shared" si="6"/>
        <v>3591.4642667749085</v>
      </c>
      <c r="M15" s="26">
        <f t="shared" si="7"/>
        <v>0.40518114018366658</v>
      </c>
      <c r="N15" s="29">
        <f t="shared" si="47"/>
        <v>4703.1780212900148</v>
      </c>
      <c r="O15" s="8">
        <f t="shared" si="23"/>
        <v>4526.8088454916397</v>
      </c>
      <c r="P15" s="5">
        <f t="shared" si="8"/>
        <v>9229.9868667816554</v>
      </c>
      <c r="Q15" s="36">
        <f t="shared" si="24"/>
        <v>366.13830476093608</v>
      </c>
      <c r="R15" s="37">
        <f t="shared" si="25"/>
        <v>4.1306922404985943E-2</v>
      </c>
      <c r="S15" s="29">
        <f t="shared" si="48"/>
        <v>4772.6831152007053</v>
      </c>
      <c r="T15" s="8">
        <f t="shared" si="26"/>
        <v>4892.0001930807221</v>
      </c>
      <c r="U15" s="5">
        <f t="shared" si="10"/>
        <v>9664.6833082814264</v>
      </c>
      <c r="V15" s="36">
        <f t="shared" si="27"/>
        <v>800.83474626070711</v>
      </c>
      <c r="W15" s="37">
        <f t="shared" si="28"/>
        <v>9.0348423786488774E-2</v>
      </c>
      <c r="X15" s="29">
        <f>F15*1.045</f>
        <v>4842.1882091113948</v>
      </c>
      <c r="Y15" s="8">
        <f t="shared" si="29"/>
        <v>5265.8796774086413</v>
      </c>
      <c r="Z15" s="5">
        <f t="shared" si="11"/>
        <v>10108.067886520035</v>
      </c>
      <c r="AA15" s="36">
        <f t="shared" si="30"/>
        <v>1244.2193244993159</v>
      </c>
      <c r="AB15" s="37">
        <f t="shared" si="31"/>
        <v>0.14037010174457079</v>
      </c>
      <c r="AC15" s="29">
        <f t="shared" si="12"/>
        <v>4911.6933030220853</v>
      </c>
      <c r="AD15" s="8">
        <f t="shared" si="32"/>
        <v>5648.4472984753975</v>
      </c>
      <c r="AE15" s="5">
        <f t="shared" si="13"/>
        <v>10560.140601497482</v>
      </c>
      <c r="AF15" s="36">
        <f t="shared" si="33"/>
        <v>1696.2920394767625</v>
      </c>
      <c r="AG15" s="37">
        <f t="shared" si="34"/>
        <v>0.19137195627923201</v>
      </c>
      <c r="AH15" s="29">
        <f>F15*1.075</f>
        <v>4981.1983969327748</v>
      </c>
      <c r="AI15" s="8">
        <f t="shared" si="35"/>
        <v>6039.7030562809887</v>
      </c>
      <c r="AJ15" s="5">
        <f t="shared" si="15"/>
        <v>11020.901453213763</v>
      </c>
      <c r="AK15" s="36">
        <f t="shared" si="36"/>
        <v>2157.0528911930433</v>
      </c>
      <c r="AL15" s="37">
        <f t="shared" si="37"/>
        <v>0.24335398739047198</v>
      </c>
      <c r="AM15" s="29">
        <f>F15*1.09</f>
        <v>5050.7034908434653</v>
      </c>
      <c r="AN15" s="8">
        <f t="shared" si="38"/>
        <v>6439.6469508254177</v>
      </c>
      <c r="AO15" s="5">
        <f t="shared" si="17"/>
        <v>11490.350441668883</v>
      </c>
      <c r="AP15" s="36">
        <f t="shared" si="39"/>
        <v>2626.5018796481636</v>
      </c>
      <c r="AQ15" s="37">
        <f t="shared" si="40"/>
        <v>0.29631619507829132</v>
      </c>
      <c r="AR15" s="29">
        <f t="shared" si="49"/>
        <v>5120.2085847541548</v>
      </c>
      <c r="AS15" s="8">
        <f t="shared" si="41"/>
        <v>6848.2789821086817</v>
      </c>
      <c r="AT15" s="5">
        <f t="shared" si="18"/>
        <v>11968.487566862837</v>
      </c>
      <c r="AU15" s="36">
        <f t="shared" si="42"/>
        <v>3104.6390048421181</v>
      </c>
      <c r="AV15" s="37">
        <f t="shared" si="43"/>
        <v>0.35025857934268945</v>
      </c>
      <c r="AW15" s="29">
        <f>F15*1.12</f>
        <v>5189.7136786648452</v>
      </c>
      <c r="AX15" s="8">
        <f t="shared" si="44"/>
        <v>7265.5991501307826</v>
      </c>
      <c r="AY15" s="5">
        <f t="shared" si="20"/>
        <v>12455.312828795628</v>
      </c>
      <c r="AZ15" s="36">
        <f t="shared" si="45"/>
        <v>3591.4642667749085</v>
      </c>
      <c r="BA15" s="37">
        <f t="shared" si="46"/>
        <v>0.40518114018366658</v>
      </c>
    </row>
    <row r="16" spans="1:55" ht="15.6" x14ac:dyDescent="0.3">
      <c r="A16" s="12"/>
      <c r="B16" s="13">
        <v>13</v>
      </c>
      <c r="C16" s="9">
        <f>F16*(1+0.12)+0.01</f>
        <v>4749.3331874611367</v>
      </c>
      <c r="D16" s="6">
        <f t="shared" si="1"/>
        <v>6649.0664624455912</v>
      </c>
      <c r="E16" s="50">
        <f t="shared" si="2"/>
        <v>11398.399649906729</v>
      </c>
      <c r="F16" s="27">
        <v>4240.4671316617287</v>
      </c>
      <c r="G16" s="55">
        <f t="shared" si="3"/>
        <v>3816.4204184955561</v>
      </c>
      <c r="H16" s="23">
        <v>59.87</v>
      </c>
      <c r="I16" s="24">
        <f t="shared" si="22"/>
        <v>8116.7575501572846</v>
      </c>
      <c r="J16" s="9">
        <f t="shared" si="4"/>
        <v>508.86605579940806</v>
      </c>
      <c r="K16" s="6">
        <f t="shared" si="5"/>
        <v>2832.6460439500352</v>
      </c>
      <c r="L16" s="3">
        <f t="shared" si="6"/>
        <v>3281.6420997494442</v>
      </c>
      <c r="M16" s="18">
        <f t="shared" si="7"/>
        <v>0.40430456120817027</v>
      </c>
      <c r="N16" s="27">
        <f>F16*1.015+0.01</f>
        <v>4304.0841386366546</v>
      </c>
      <c r="O16" s="23">
        <f t="shared" si="23"/>
        <v>4142.68098343778</v>
      </c>
      <c r="P16" s="24">
        <f t="shared" si="8"/>
        <v>8446.7651220744337</v>
      </c>
      <c r="Q16" s="31">
        <f t="shared" si="24"/>
        <v>330.00757191714911</v>
      </c>
      <c r="R16" s="32">
        <f t="shared" si="25"/>
        <v>4.0657561825381161E-2</v>
      </c>
      <c r="S16" s="27">
        <f t="shared" si="48"/>
        <v>4367.6811456115811</v>
      </c>
      <c r="T16" s="23">
        <f t="shared" si="26"/>
        <v>4476.8731742518703</v>
      </c>
      <c r="U16" s="24">
        <f t="shared" si="10"/>
        <v>8844.5543198634514</v>
      </c>
      <c r="V16" s="31">
        <f t="shared" si="27"/>
        <v>727.79676970616674</v>
      </c>
      <c r="W16" s="32">
        <f t="shared" si="28"/>
        <v>8.9665949143948945E-2</v>
      </c>
      <c r="X16" s="27">
        <f>F16*1.045</f>
        <v>4431.2881525865059</v>
      </c>
      <c r="Y16" s="23">
        <f t="shared" si="29"/>
        <v>4819.0258659378251</v>
      </c>
      <c r="Z16" s="24">
        <f t="shared" si="11"/>
        <v>9250.3140185243319</v>
      </c>
      <c r="AA16" s="31">
        <f t="shared" si="30"/>
        <v>1133.5564683670473</v>
      </c>
      <c r="AB16" s="32">
        <f t="shared" si="31"/>
        <v>0.13965631736099859</v>
      </c>
      <c r="AC16" s="27">
        <f t="shared" si="12"/>
        <v>4494.8951595614326</v>
      </c>
      <c r="AD16" s="23">
        <f t="shared" si="32"/>
        <v>5169.1294334956474</v>
      </c>
      <c r="AE16" s="24">
        <f t="shared" si="13"/>
        <v>9664.02459305708</v>
      </c>
      <c r="AF16" s="31">
        <f t="shared" si="33"/>
        <v>1547.2670428997953</v>
      </c>
      <c r="AG16" s="32">
        <f t="shared" si="34"/>
        <v>0.19062624863912717</v>
      </c>
      <c r="AH16" s="27">
        <f>F16*1.075+0.01</f>
        <v>4558.5121665363586</v>
      </c>
      <c r="AI16" s="23">
        <f t="shared" si="35"/>
        <v>5527.1960019253347</v>
      </c>
      <c r="AJ16" s="24">
        <f t="shared" si="15"/>
        <v>10085.708168461693</v>
      </c>
      <c r="AK16" s="31">
        <f t="shared" si="36"/>
        <v>1968.9506183044086</v>
      </c>
      <c r="AL16" s="32">
        <f t="shared" si="37"/>
        <v>0.24257846882050269</v>
      </c>
      <c r="AM16" s="27">
        <f>F16*1.09</f>
        <v>4622.109173511285</v>
      </c>
      <c r="AN16" s="23">
        <f t="shared" si="38"/>
        <v>5893.1891962268883</v>
      </c>
      <c r="AO16" s="24">
        <f t="shared" si="17"/>
        <v>10515.298369738173</v>
      </c>
      <c r="AP16" s="31">
        <f t="shared" si="39"/>
        <v>2398.5408195808886</v>
      </c>
      <c r="AQ16" s="32">
        <f t="shared" si="40"/>
        <v>0.29550480037862042</v>
      </c>
      <c r="AR16" s="27">
        <f t="shared" si="49"/>
        <v>4685.7161804862099</v>
      </c>
      <c r="AS16" s="23">
        <f t="shared" si="41"/>
        <v>6267.145391400305</v>
      </c>
      <c r="AT16" s="24">
        <f t="shared" si="18"/>
        <v>10952.861571886515</v>
      </c>
      <c r="AU16" s="31">
        <f t="shared" si="42"/>
        <v>2836.1040217292302</v>
      </c>
      <c r="AV16" s="32">
        <f t="shared" si="43"/>
        <v>0.34941342083998467</v>
      </c>
      <c r="AW16" s="27">
        <f>F16*1.12+0.01</f>
        <v>4749.3331874611367</v>
      </c>
      <c r="AX16" s="23">
        <f t="shared" si="44"/>
        <v>6649.0664624455912</v>
      </c>
      <c r="AY16" s="24">
        <f t="shared" si="20"/>
        <v>11398.399649906729</v>
      </c>
      <c r="AZ16" s="31">
        <f t="shared" si="45"/>
        <v>3281.6420997494442</v>
      </c>
      <c r="BA16" s="32">
        <f t="shared" si="46"/>
        <v>0.40430456120817027</v>
      </c>
    </row>
    <row r="17" spans="1:53" ht="15.6" x14ac:dyDescent="0.3">
      <c r="A17" s="14"/>
      <c r="B17" s="15">
        <f t="shared" ref="B17:B28" si="50">B16-1</f>
        <v>12</v>
      </c>
      <c r="C17" s="10">
        <f>F17*(1+0.12)+0.01</f>
        <v>4611.0033858845991</v>
      </c>
      <c r="D17" s="7">
        <f t="shared" si="1"/>
        <v>6455.4047402384385</v>
      </c>
      <c r="E17" s="48">
        <f t="shared" si="2"/>
        <v>11066.408126123039</v>
      </c>
      <c r="F17" s="28">
        <v>4116.9583802541056</v>
      </c>
      <c r="G17" s="53">
        <f t="shared" si="3"/>
        <v>3705.2625422286951</v>
      </c>
      <c r="H17" s="7">
        <v>59.87</v>
      </c>
      <c r="I17" s="4">
        <f t="shared" si="22"/>
        <v>7882.0909224828001</v>
      </c>
      <c r="J17" s="10">
        <f t="shared" si="4"/>
        <v>494.04500563049351</v>
      </c>
      <c r="K17" s="7">
        <f t="shared" si="5"/>
        <v>2750.1421980097434</v>
      </c>
      <c r="L17" s="4">
        <f t="shared" si="6"/>
        <v>3184.3172036402384</v>
      </c>
      <c r="M17" s="19">
        <f t="shared" si="7"/>
        <v>0.4039939699956166</v>
      </c>
      <c r="N17" s="28">
        <f>F17*1.015</f>
        <v>4178.7127559579167</v>
      </c>
      <c r="O17" s="7">
        <f t="shared" si="23"/>
        <v>4022.0110276094947</v>
      </c>
      <c r="P17" s="4">
        <f t="shared" si="8"/>
        <v>8200.7237835674114</v>
      </c>
      <c r="Q17" s="33">
        <f t="shared" si="24"/>
        <v>318.63286108461125</v>
      </c>
      <c r="R17" s="35">
        <f t="shared" si="25"/>
        <v>4.0424915700445166E-2</v>
      </c>
      <c r="S17" s="28">
        <f t="shared" si="48"/>
        <v>4240.4671316617287</v>
      </c>
      <c r="T17" s="7">
        <f t="shared" si="26"/>
        <v>4346.4788099532716</v>
      </c>
      <c r="U17" s="4">
        <f t="shared" si="10"/>
        <v>8586.9459416150003</v>
      </c>
      <c r="V17" s="33">
        <f t="shared" si="27"/>
        <v>704.85501913220014</v>
      </c>
      <c r="W17" s="35">
        <f t="shared" si="28"/>
        <v>8.9424878000541511E-2</v>
      </c>
      <c r="X17" s="28">
        <f>F17*1.045</f>
        <v>4302.2215073655398</v>
      </c>
      <c r="Y17" s="7">
        <f t="shared" si="29"/>
        <v>4678.6658892600244</v>
      </c>
      <c r="Z17" s="4">
        <f t="shared" si="11"/>
        <v>8980.8873966255633</v>
      </c>
      <c r="AA17" s="33">
        <f t="shared" si="30"/>
        <v>1098.7964741427631</v>
      </c>
      <c r="AB17" s="35">
        <f t="shared" si="31"/>
        <v>0.13940418664907386</v>
      </c>
      <c r="AC17" s="28">
        <f t="shared" si="12"/>
        <v>4363.9758830693518</v>
      </c>
      <c r="AD17" s="7">
        <f t="shared" si="32"/>
        <v>5018.5722655297541</v>
      </c>
      <c r="AE17" s="4">
        <f t="shared" si="13"/>
        <v>9382.5481485991058</v>
      </c>
      <c r="AF17" s="33">
        <f t="shared" si="33"/>
        <v>1500.4572261163057</v>
      </c>
      <c r="AG17" s="35">
        <f t="shared" si="34"/>
        <v>0.19036284164604292</v>
      </c>
      <c r="AH17" s="28">
        <f t="shared" ref="AH17:AH22" si="51">F17*1.075</f>
        <v>4425.7302587731629</v>
      </c>
      <c r="AI17" s="7">
        <f t="shared" si="35"/>
        <v>5366.1979387624597</v>
      </c>
      <c r="AJ17" s="4">
        <f t="shared" si="15"/>
        <v>9791.9281975356225</v>
      </c>
      <c r="AK17" s="33">
        <f t="shared" si="36"/>
        <v>1909.8372750528224</v>
      </c>
      <c r="AL17" s="35">
        <f t="shared" si="37"/>
        <v>0.242300842991448</v>
      </c>
      <c r="AM17" s="28">
        <f>F17*1.09+0.01</f>
        <v>4487.494634476976</v>
      </c>
      <c r="AN17" s="7">
        <f t="shared" si="38"/>
        <v>5721.5556589581438</v>
      </c>
      <c r="AO17" s="4">
        <f t="shared" si="17"/>
        <v>10209.050293435121</v>
      </c>
      <c r="AP17" s="33">
        <f t="shared" si="39"/>
        <v>2326.9593709523206</v>
      </c>
      <c r="AQ17" s="35">
        <f t="shared" si="40"/>
        <v>0.29522107697526351</v>
      </c>
      <c r="AR17" s="28">
        <f t="shared" si="49"/>
        <v>4549.2390101807869</v>
      </c>
      <c r="AS17" s="7">
        <f t="shared" si="41"/>
        <v>6084.6071761168023</v>
      </c>
      <c r="AT17" s="4">
        <f t="shared" si="18"/>
        <v>10633.846186297589</v>
      </c>
      <c r="AU17" s="33">
        <f t="shared" si="42"/>
        <v>2751.755263814789</v>
      </c>
      <c r="AV17" s="35">
        <f t="shared" si="43"/>
        <v>0.34911488472756752</v>
      </c>
      <c r="AW17" s="28">
        <f>F17*1.12+0.01</f>
        <v>4611.0033858845991</v>
      </c>
      <c r="AX17" s="7">
        <f t="shared" si="44"/>
        <v>6455.4047402384385</v>
      </c>
      <c r="AY17" s="4">
        <f t="shared" si="20"/>
        <v>11066.408126123039</v>
      </c>
      <c r="AZ17" s="33">
        <f t="shared" si="45"/>
        <v>3184.3172036402384</v>
      </c>
      <c r="BA17" s="35">
        <f t="shared" si="46"/>
        <v>0.4039939699956166</v>
      </c>
    </row>
    <row r="18" spans="1:53" ht="15.6" x14ac:dyDescent="0.3">
      <c r="A18" s="14"/>
      <c r="B18" s="15">
        <f t="shared" si="50"/>
        <v>11</v>
      </c>
      <c r="C18" s="10">
        <f>F18*(1+0.12)+0.01</f>
        <v>4476.70260765495</v>
      </c>
      <c r="D18" s="7">
        <f t="shared" si="1"/>
        <v>6267.3836507169299</v>
      </c>
      <c r="E18" s="48">
        <f t="shared" si="2"/>
        <v>10744.086258371881</v>
      </c>
      <c r="F18" s="28">
        <v>3997.0469711204905</v>
      </c>
      <c r="G18" s="53">
        <f t="shared" si="3"/>
        <v>3597.3422740084416</v>
      </c>
      <c r="H18" s="7">
        <v>59.87</v>
      </c>
      <c r="I18" s="4">
        <f t="shared" si="22"/>
        <v>7654.259245128932</v>
      </c>
      <c r="J18" s="10">
        <f t="shared" si="4"/>
        <v>479.65563653445952</v>
      </c>
      <c r="K18" s="7">
        <f t="shared" si="5"/>
        <v>2670.0413767084883</v>
      </c>
      <c r="L18" s="4">
        <f t="shared" si="6"/>
        <v>3089.8270132429489</v>
      </c>
      <c r="M18" s="19">
        <f t="shared" si="7"/>
        <v>0.40367420468666165</v>
      </c>
      <c r="N18" s="28">
        <f>F18*1.015+0.01</f>
        <v>4057.0126756872978</v>
      </c>
      <c r="O18" s="7">
        <f t="shared" si="23"/>
        <v>3904.8747003490244</v>
      </c>
      <c r="P18" s="4">
        <f t="shared" si="8"/>
        <v>7961.8873760363222</v>
      </c>
      <c r="Q18" s="33">
        <f t="shared" si="24"/>
        <v>307.62813090739019</v>
      </c>
      <c r="R18" s="35">
        <f t="shared" si="25"/>
        <v>4.0190450970570488E-2</v>
      </c>
      <c r="S18" s="28">
        <f t="shared" si="48"/>
        <v>4116.9583802541056</v>
      </c>
      <c r="T18" s="7">
        <f t="shared" si="26"/>
        <v>4219.8823397604574</v>
      </c>
      <c r="U18" s="4">
        <f t="shared" si="10"/>
        <v>8336.840720014563</v>
      </c>
      <c r="V18" s="33">
        <f t="shared" si="27"/>
        <v>682.581474885631</v>
      </c>
      <c r="W18" s="35">
        <f t="shared" si="28"/>
        <v>8.9176686211669229E-2</v>
      </c>
      <c r="X18" s="28">
        <f>F18*1.045+0.01</f>
        <v>4176.9240848209129</v>
      </c>
      <c r="Y18" s="7">
        <f t="shared" si="29"/>
        <v>4542.4049422427424</v>
      </c>
      <c r="Z18" s="4">
        <f t="shared" si="11"/>
        <v>8719.3290270636553</v>
      </c>
      <c r="AA18" s="33">
        <f t="shared" si="30"/>
        <v>1065.0697819347233</v>
      </c>
      <c r="AB18" s="35">
        <f t="shared" si="31"/>
        <v>0.13914733585911915</v>
      </c>
      <c r="AC18" s="28">
        <f t="shared" si="12"/>
        <v>4236.8697893877197</v>
      </c>
      <c r="AD18" s="7">
        <f t="shared" si="32"/>
        <v>4872.4002577958772</v>
      </c>
      <c r="AE18" s="4">
        <f t="shared" si="13"/>
        <v>9109.270047183596</v>
      </c>
      <c r="AF18" s="33">
        <f t="shared" si="33"/>
        <v>1455.0108020546641</v>
      </c>
      <c r="AG18" s="35">
        <f t="shared" si="34"/>
        <v>0.19009165426172539</v>
      </c>
      <c r="AH18" s="28">
        <f t="shared" si="51"/>
        <v>4296.8254939545268</v>
      </c>
      <c r="AI18" s="7">
        <f t="shared" si="35"/>
        <v>5209.9009114198634</v>
      </c>
      <c r="AJ18" s="4">
        <f t="shared" si="15"/>
        <v>9506.7264053743893</v>
      </c>
      <c r="AK18" s="33">
        <f t="shared" si="36"/>
        <v>1852.4671602454573</v>
      </c>
      <c r="AL18" s="35">
        <f t="shared" si="37"/>
        <v>0.24201782313871098</v>
      </c>
      <c r="AM18" s="28">
        <f>F18*1.09</f>
        <v>4356.7811985213348</v>
      </c>
      <c r="AN18" s="7">
        <f t="shared" si="38"/>
        <v>5554.896028114701</v>
      </c>
      <c r="AO18" s="4">
        <f t="shared" si="17"/>
        <v>9911.6772266360349</v>
      </c>
      <c r="AP18" s="33">
        <f t="shared" si="39"/>
        <v>2257.4179815071029</v>
      </c>
      <c r="AQ18" s="35">
        <f t="shared" si="40"/>
        <v>0.2949231152503351</v>
      </c>
      <c r="AR18" s="28">
        <f t="shared" si="49"/>
        <v>4416.7369030881418</v>
      </c>
      <c r="AS18" s="7">
        <f t="shared" si="41"/>
        <v>5907.3856078803892</v>
      </c>
      <c r="AT18" s="4">
        <f t="shared" si="18"/>
        <v>10324.122510968531</v>
      </c>
      <c r="AU18" s="33">
        <f t="shared" si="42"/>
        <v>2669.8632658395991</v>
      </c>
      <c r="AV18" s="35">
        <f t="shared" si="43"/>
        <v>0.34880753059659747</v>
      </c>
      <c r="AW18" s="28">
        <f>F18*1.12+0.01</f>
        <v>4476.70260765495</v>
      </c>
      <c r="AX18" s="7">
        <f t="shared" si="44"/>
        <v>6267.3836507169299</v>
      </c>
      <c r="AY18" s="4">
        <f t="shared" si="20"/>
        <v>10744.086258371881</v>
      </c>
      <c r="AZ18" s="33">
        <f t="shared" si="45"/>
        <v>3089.8270132429489</v>
      </c>
      <c r="BA18" s="35">
        <f t="shared" si="46"/>
        <v>0.40367420468666165</v>
      </c>
    </row>
    <row r="19" spans="1:53" ht="15.6" x14ac:dyDescent="0.3">
      <c r="A19" s="14" t="s">
        <v>10</v>
      </c>
      <c r="B19" s="15">
        <f t="shared" si="50"/>
        <v>10</v>
      </c>
      <c r="C19" s="10">
        <f>F19*(1+0.12)+0.01</f>
        <v>4346.313502577621</v>
      </c>
      <c r="D19" s="7">
        <f t="shared" si="1"/>
        <v>6084.8389036086692</v>
      </c>
      <c r="E19" s="48">
        <f t="shared" si="2"/>
        <v>10431.152406186291</v>
      </c>
      <c r="F19" s="28">
        <v>3880.628127301447</v>
      </c>
      <c r="G19" s="53">
        <f t="shared" si="3"/>
        <v>3492.5653145713022</v>
      </c>
      <c r="H19" s="7">
        <v>59.87</v>
      </c>
      <c r="I19" s="4">
        <f t="shared" si="22"/>
        <v>7433.0634418727486</v>
      </c>
      <c r="J19" s="10">
        <f t="shared" si="4"/>
        <v>465.685375276174</v>
      </c>
      <c r="K19" s="7">
        <f t="shared" si="5"/>
        <v>2592.2735890373669</v>
      </c>
      <c r="L19" s="4">
        <f t="shared" si="6"/>
        <v>2998.0889643135424</v>
      </c>
      <c r="M19" s="19">
        <f t="shared" si="7"/>
        <v>0.40334499870193208</v>
      </c>
      <c r="N19" s="28">
        <f>F19*1.015</f>
        <v>3938.8375492109685</v>
      </c>
      <c r="O19" s="7">
        <f t="shared" si="23"/>
        <v>3791.1311411155575</v>
      </c>
      <c r="P19" s="4">
        <f t="shared" si="8"/>
        <v>7729.9686903265265</v>
      </c>
      <c r="Q19" s="33">
        <f t="shared" si="24"/>
        <v>296.90524845377786</v>
      </c>
      <c r="R19" s="35">
        <f t="shared" si="25"/>
        <v>3.9943860398287283E-2</v>
      </c>
      <c r="S19" s="28">
        <f t="shared" si="48"/>
        <v>3997.0469711204905</v>
      </c>
      <c r="T19" s="7">
        <f t="shared" si="26"/>
        <v>4096.9731453985023</v>
      </c>
      <c r="U19" s="4">
        <f t="shared" si="10"/>
        <v>8094.0201165189928</v>
      </c>
      <c r="V19" s="33">
        <f t="shared" si="27"/>
        <v>660.95667464624421</v>
      </c>
      <c r="W19" s="35">
        <f t="shared" si="28"/>
        <v>8.8921166866795534E-2</v>
      </c>
      <c r="X19" s="28">
        <f>F19*1.045</f>
        <v>4055.2563930300116</v>
      </c>
      <c r="Y19" s="7">
        <f t="shared" si="29"/>
        <v>4410.0913274201375</v>
      </c>
      <c r="Z19" s="4">
        <f t="shared" si="11"/>
        <v>8465.3477204501487</v>
      </c>
      <c r="AA19" s="33">
        <f t="shared" si="30"/>
        <v>1032.2842785774001</v>
      </c>
      <c r="AB19" s="35">
        <f t="shared" si="31"/>
        <v>0.13887736686898472</v>
      </c>
      <c r="AC19" s="28">
        <f t="shared" si="12"/>
        <v>4113.4658149395336</v>
      </c>
      <c r="AD19" s="7">
        <f t="shared" si="32"/>
        <v>4730.4856871804632</v>
      </c>
      <c r="AE19" s="4">
        <f t="shared" si="13"/>
        <v>8843.9515021199968</v>
      </c>
      <c r="AF19" s="33">
        <f t="shared" si="33"/>
        <v>1410.8880602472482</v>
      </c>
      <c r="AG19" s="35">
        <f t="shared" si="34"/>
        <v>0.18981246040485525</v>
      </c>
      <c r="AH19" s="28">
        <f t="shared" si="51"/>
        <v>4171.6752368490552</v>
      </c>
      <c r="AI19" s="7">
        <f t="shared" si="35"/>
        <v>5058.1562246794792</v>
      </c>
      <c r="AJ19" s="4">
        <f t="shared" si="15"/>
        <v>9229.8314615285344</v>
      </c>
      <c r="AK19" s="33">
        <f t="shared" si="36"/>
        <v>1796.7680196557858</v>
      </c>
      <c r="AL19" s="35">
        <f t="shared" si="37"/>
        <v>0.24172644747440672</v>
      </c>
      <c r="AM19" s="28">
        <f>F19*1.09+0.01</f>
        <v>4229.8946587585779</v>
      </c>
      <c r="AN19" s="7">
        <f t="shared" si="38"/>
        <v>5393.1156899171865</v>
      </c>
      <c r="AO19" s="4">
        <f t="shared" si="17"/>
        <v>9623.0103486757653</v>
      </c>
      <c r="AP19" s="33">
        <f t="shared" si="39"/>
        <v>2189.9469068030166</v>
      </c>
      <c r="AQ19" s="35">
        <f t="shared" si="40"/>
        <v>0.29462238872688312</v>
      </c>
      <c r="AR19" s="28">
        <f>F19*1.105+0.01</f>
        <v>4288.1040806680994</v>
      </c>
      <c r="AS19" s="7">
        <f t="shared" si="41"/>
        <v>5735.3392078935822</v>
      </c>
      <c r="AT19" s="4">
        <f t="shared" si="18"/>
        <v>10023.443288561681</v>
      </c>
      <c r="AU19" s="33">
        <f t="shared" si="42"/>
        <v>2590.379846688932</v>
      </c>
      <c r="AV19" s="35">
        <f t="shared" si="43"/>
        <v>0.34849424694756675</v>
      </c>
      <c r="AW19" s="28">
        <f>F19*1.12+0.01</f>
        <v>4346.313502577621</v>
      </c>
      <c r="AX19" s="7">
        <f t="shared" si="44"/>
        <v>6084.8389036086692</v>
      </c>
      <c r="AY19" s="4">
        <f t="shared" si="20"/>
        <v>10431.152406186291</v>
      </c>
      <c r="AZ19" s="33">
        <f t="shared" si="45"/>
        <v>2998.0889643135424</v>
      </c>
      <c r="BA19" s="35">
        <f t="shared" si="46"/>
        <v>0.40334499870193208</v>
      </c>
    </row>
    <row r="20" spans="1:53" ht="15.6" x14ac:dyDescent="0.3">
      <c r="A20" s="14" t="s">
        <v>9</v>
      </c>
      <c r="B20" s="15">
        <f t="shared" si="50"/>
        <v>9</v>
      </c>
      <c r="C20" s="10">
        <f>F20*(1+0.12)</f>
        <v>4219.7121384248749</v>
      </c>
      <c r="D20" s="7">
        <f t="shared" si="1"/>
        <v>5907.5969937948248</v>
      </c>
      <c r="E20" s="48">
        <f t="shared" si="2"/>
        <v>10127.3091322197</v>
      </c>
      <c r="F20" s="28">
        <v>3767.6001235936378</v>
      </c>
      <c r="G20" s="53">
        <f t="shared" si="3"/>
        <v>3390.840111234274</v>
      </c>
      <c r="H20" s="7">
        <v>59.87</v>
      </c>
      <c r="I20" s="4">
        <f t="shared" si="22"/>
        <v>7218.3102348279117</v>
      </c>
      <c r="J20" s="10">
        <f t="shared" si="4"/>
        <v>452.11201483123705</v>
      </c>
      <c r="K20" s="7">
        <f t="shared" si="5"/>
        <v>2516.7568825605508</v>
      </c>
      <c r="L20" s="4">
        <f t="shared" si="6"/>
        <v>2908.998897391788</v>
      </c>
      <c r="M20" s="19">
        <f t="shared" si="7"/>
        <v>0.40300275310363409</v>
      </c>
      <c r="N20" s="28">
        <f>F20*1.015</f>
        <v>3824.1141254475419</v>
      </c>
      <c r="O20" s="7">
        <f t="shared" si="23"/>
        <v>3680.7098457432594</v>
      </c>
      <c r="P20" s="4">
        <f t="shared" si="8"/>
        <v>7504.8239711908009</v>
      </c>
      <c r="Q20" s="33">
        <f t="shared" si="24"/>
        <v>286.51373636288918</v>
      </c>
      <c r="R20" s="35">
        <f t="shared" si="25"/>
        <v>3.9692632630345767E-2</v>
      </c>
      <c r="S20" s="28">
        <f t="shared" si="48"/>
        <v>3880.628127301447</v>
      </c>
      <c r="T20" s="7">
        <f t="shared" si="26"/>
        <v>3977.6438304839826</v>
      </c>
      <c r="U20" s="4">
        <f t="shared" si="10"/>
        <v>7858.2719577854295</v>
      </c>
      <c r="V20" s="33">
        <f t="shared" si="27"/>
        <v>639.96172295751785</v>
      </c>
      <c r="W20" s="35">
        <f t="shared" si="28"/>
        <v>8.8658107249220339E-2</v>
      </c>
      <c r="X20" s="28">
        <f>F20*1.045</f>
        <v>3937.1421291553511</v>
      </c>
      <c r="Y20" s="7">
        <f t="shared" si="29"/>
        <v>4281.6420654564436</v>
      </c>
      <c r="Z20" s="4">
        <f t="shared" si="11"/>
        <v>8218.7841946117951</v>
      </c>
      <c r="AA20" s="33">
        <f t="shared" si="30"/>
        <v>1000.4739597838834</v>
      </c>
      <c r="AB20" s="35">
        <f t="shared" si="31"/>
        <v>0.13860223892243601</v>
      </c>
      <c r="AC20" s="28">
        <f t="shared" si="12"/>
        <v>3993.6561310092561</v>
      </c>
      <c r="AD20" s="7">
        <f t="shared" si="32"/>
        <v>4592.7045506606446</v>
      </c>
      <c r="AE20" s="4">
        <f t="shared" si="13"/>
        <v>8586.3606816699012</v>
      </c>
      <c r="AF20" s="33">
        <f t="shared" si="33"/>
        <v>1368.0504468419895</v>
      </c>
      <c r="AG20" s="35">
        <f t="shared" si="34"/>
        <v>0.18952502764999329</v>
      </c>
      <c r="AH20" s="28">
        <f t="shared" si="51"/>
        <v>4050.1701328631607</v>
      </c>
      <c r="AI20" s="7">
        <f t="shared" si="35"/>
        <v>4910.8312860965816</v>
      </c>
      <c r="AJ20" s="4">
        <f t="shared" si="15"/>
        <v>8961.0014189597423</v>
      </c>
      <c r="AK20" s="33">
        <f t="shared" si="36"/>
        <v>1742.6911841318306</v>
      </c>
      <c r="AL20" s="35">
        <f t="shared" si="37"/>
        <v>0.24142647343189139</v>
      </c>
      <c r="AM20" s="28">
        <f>F20*1.09</f>
        <v>4106.6841347170657</v>
      </c>
      <c r="AN20" s="7">
        <f t="shared" si="38"/>
        <v>5236.0222717642582</v>
      </c>
      <c r="AO20" s="4">
        <f t="shared" si="17"/>
        <v>9342.7064064813239</v>
      </c>
      <c r="AP20" s="33">
        <f t="shared" si="39"/>
        <v>2124.3961716534122</v>
      </c>
      <c r="AQ20" s="35">
        <f t="shared" si="40"/>
        <v>0.29430657626813111</v>
      </c>
      <c r="AR20" s="28">
        <f>F20*1.105</f>
        <v>4163.1981365709698</v>
      </c>
      <c r="AS20" s="7">
        <f t="shared" si="41"/>
        <v>5568.2775076636717</v>
      </c>
      <c r="AT20" s="4">
        <f t="shared" si="18"/>
        <v>9731.4756442346406</v>
      </c>
      <c r="AU20" s="33">
        <f t="shared" si="42"/>
        <v>2513.1654094067289</v>
      </c>
      <c r="AV20" s="35">
        <f t="shared" si="43"/>
        <v>0.3481653361587117</v>
      </c>
      <c r="AW20" s="28">
        <f>F20*1.12</f>
        <v>4219.7121384248749</v>
      </c>
      <c r="AX20" s="7">
        <f t="shared" si="44"/>
        <v>5907.5969937948248</v>
      </c>
      <c r="AY20" s="4">
        <f t="shared" si="20"/>
        <v>10127.3091322197</v>
      </c>
      <c r="AZ20" s="33">
        <f t="shared" si="45"/>
        <v>2908.998897391788</v>
      </c>
      <c r="BA20" s="35">
        <f t="shared" si="46"/>
        <v>0.40300275310363409</v>
      </c>
    </row>
    <row r="21" spans="1:53" ht="15.6" x14ac:dyDescent="0.3">
      <c r="A21" s="14" t="s">
        <v>7</v>
      </c>
      <c r="B21" s="15">
        <f t="shared" si="50"/>
        <v>8</v>
      </c>
      <c r="C21" s="10">
        <f>F21*(1+0.12)</f>
        <v>3992.1590713574979</v>
      </c>
      <c r="D21" s="7">
        <f t="shared" si="1"/>
        <v>5589.0226999004963</v>
      </c>
      <c r="E21" s="48">
        <f t="shared" si="2"/>
        <v>9581.1817712579941</v>
      </c>
      <c r="F21" s="28">
        <v>3564.4277422834798</v>
      </c>
      <c r="G21" s="53">
        <f t="shared" si="3"/>
        <v>3207.984968055132</v>
      </c>
      <c r="H21" s="7">
        <v>59.87</v>
      </c>
      <c r="I21" s="4">
        <f t="shared" si="22"/>
        <v>6832.2827103386117</v>
      </c>
      <c r="J21" s="10">
        <f t="shared" si="4"/>
        <v>427.73132907401805</v>
      </c>
      <c r="K21" s="7">
        <f t="shared" si="5"/>
        <v>2381.0377318453643</v>
      </c>
      <c r="L21" s="4">
        <f t="shared" si="6"/>
        <v>2748.8990609193825</v>
      </c>
      <c r="M21" s="19">
        <f t="shared" si="7"/>
        <v>0.40233977097577472</v>
      </c>
      <c r="N21" s="28">
        <f>F21*1.015+0.01</f>
        <v>3617.9041584177317</v>
      </c>
      <c r="O21" s="7">
        <f t="shared" si="23"/>
        <v>3482.2327524770667</v>
      </c>
      <c r="P21" s="4">
        <f t="shared" si="8"/>
        <v>7100.1369108947983</v>
      </c>
      <c r="Q21" s="33">
        <f t="shared" si="24"/>
        <v>267.8542005561867</v>
      </c>
      <c r="R21" s="35">
        <f t="shared" si="25"/>
        <v>3.9204203325905948E-2</v>
      </c>
      <c r="S21" s="28">
        <f t="shared" si="48"/>
        <v>3671.3605745519844</v>
      </c>
      <c r="T21" s="7">
        <f t="shared" si="26"/>
        <v>3763.1445889157835</v>
      </c>
      <c r="U21" s="4">
        <f t="shared" si="10"/>
        <v>7434.5051634677675</v>
      </c>
      <c r="V21" s="33">
        <f t="shared" si="27"/>
        <v>602.22245312915584</v>
      </c>
      <c r="W21" s="35">
        <f t="shared" si="28"/>
        <v>8.8143667155030442E-2</v>
      </c>
      <c r="X21" s="28">
        <f>F21*1.045</f>
        <v>3724.8269906862361</v>
      </c>
      <c r="Y21" s="7">
        <f t="shared" si="29"/>
        <v>4050.7493523712815</v>
      </c>
      <c r="Z21" s="4">
        <f t="shared" si="11"/>
        <v>7775.5763430575171</v>
      </c>
      <c r="AA21" s="33">
        <f t="shared" si="30"/>
        <v>943.29363271890543</v>
      </c>
      <c r="AB21" s="35">
        <f t="shared" si="31"/>
        <v>0.13806419797171351</v>
      </c>
      <c r="AC21" s="28">
        <f t="shared" si="12"/>
        <v>3778.2934068204886</v>
      </c>
      <c r="AD21" s="7">
        <f t="shared" si="32"/>
        <v>4345.0374178435613</v>
      </c>
      <c r="AE21" s="4">
        <f t="shared" si="13"/>
        <v>8123.3308246640499</v>
      </c>
      <c r="AF21" s="33">
        <f t="shared" si="33"/>
        <v>1291.0481143254383</v>
      </c>
      <c r="AG21" s="35">
        <f t="shared" si="34"/>
        <v>0.1889629233831065</v>
      </c>
      <c r="AH21" s="28">
        <f t="shared" si="51"/>
        <v>3831.7598229547407</v>
      </c>
      <c r="AI21" s="7">
        <f t="shared" si="35"/>
        <v>4646.0087853326231</v>
      </c>
      <c r="AJ21" s="4">
        <f t="shared" si="15"/>
        <v>8477.7686082873643</v>
      </c>
      <c r="AK21" s="33">
        <f t="shared" si="36"/>
        <v>1645.4858979487526</v>
      </c>
      <c r="AL21" s="35">
        <f t="shared" si="37"/>
        <v>0.24083984338920914</v>
      </c>
      <c r="AM21" s="28">
        <f>F21*1.09</f>
        <v>3885.2262390889932</v>
      </c>
      <c r="AN21" s="7">
        <f t="shared" si="38"/>
        <v>4953.6634548384664</v>
      </c>
      <c r="AO21" s="4">
        <f t="shared" si="17"/>
        <v>8838.88969392746</v>
      </c>
      <c r="AP21" s="33">
        <f t="shared" si="39"/>
        <v>2006.6069835888484</v>
      </c>
      <c r="AQ21" s="35">
        <f t="shared" si="40"/>
        <v>0.29369495799002143</v>
      </c>
      <c r="AR21" s="28">
        <f>F21*1.105+0.01</f>
        <v>3938.7026552232455</v>
      </c>
      <c r="AS21" s="7">
        <f t="shared" si="41"/>
        <v>5268.0148013610906</v>
      </c>
      <c r="AT21" s="4">
        <f t="shared" si="18"/>
        <v>9206.7174565843361</v>
      </c>
      <c r="AU21" s="33">
        <f t="shared" si="42"/>
        <v>2374.4347462457245</v>
      </c>
      <c r="AV21" s="35">
        <f t="shared" si="43"/>
        <v>0.34753168844326793</v>
      </c>
      <c r="AW21" s="28">
        <f>F21*1.12</f>
        <v>3992.1590713574979</v>
      </c>
      <c r="AX21" s="7">
        <f t="shared" si="44"/>
        <v>5589.0226999004963</v>
      </c>
      <c r="AY21" s="4">
        <f t="shared" si="20"/>
        <v>9581.1817712579941</v>
      </c>
      <c r="AZ21" s="33">
        <f t="shared" si="45"/>
        <v>2748.8990609193825</v>
      </c>
      <c r="BA21" s="35">
        <f t="shared" si="46"/>
        <v>0.40233977097577472</v>
      </c>
    </row>
    <row r="22" spans="1:53" ht="15.6" x14ac:dyDescent="0.3">
      <c r="A22" s="14" t="s">
        <v>8</v>
      </c>
      <c r="B22" s="15">
        <f t="shared" si="50"/>
        <v>7</v>
      </c>
      <c r="C22" s="10">
        <f>F22*(1+0.12)</f>
        <v>3875.8825935509685</v>
      </c>
      <c r="D22" s="7">
        <f t="shared" si="1"/>
        <v>5426.2356309713559</v>
      </c>
      <c r="E22" s="48">
        <f t="shared" si="2"/>
        <v>9302.1182245223245</v>
      </c>
      <c r="F22" s="28">
        <v>3460.6094585276501</v>
      </c>
      <c r="G22" s="53">
        <f t="shared" si="3"/>
        <v>3114.5485126748849</v>
      </c>
      <c r="H22" s="7">
        <v>59.87</v>
      </c>
      <c r="I22" s="4">
        <f t="shared" si="22"/>
        <v>6635.0279712025349</v>
      </c>
      <c r="J22" s="10">
        <f t="shared" si="4"/>
        <v>415.27313502331845</v>
      </c>
      <c r="K22" s="7">
        <f t="shared" si="5"/>
        <v>2311.687118296471</v>
      </c>
      <c r="L22" s="4">
        <f t="shared" si="6"/>
        <v>2667.0902533197896</v>
      </c>
      <c r="M22" s="19">
        <f t="shared" si="7"/>
        <v>0.40197121472517394</v>
      </c>
      <c r="N22" s="28">
        <f>F22*1.015</f>
        <v>3512.5186004055645</v>
      </c>
      <c r="O22" s="7">
        <f t="shared" si="23"/>
        <v>3380.7991528903558</v>
      </c>
      <c r="P22" s="4">
        <f t="shared" si="8"/>
        <v>6893.3177532959198</v>
      </c>
      <c r="Q22" s="33">
        <f t="shared" si="24"/>
        <v>258.28978209338493</v>
      </c>
      <c r="R22" s="35">
        <f t="shared" si="25"/>
        <v>3.8928212995396366E-2</v>
      </c>
      <c r="S22" s="28">
        <f t="shared" si="48"/>
        <v>3564.4277422834798</v>
      </c>
      <c r="T22" s="7">
        <f t="shared" si="26"/>
        <v>3653.5384358405663</v>
      </c>
      <c r="U22" s="4">
        <f t="shared" si="10"/>
        <v>7217.9661781240466</v>
      </c>
      <c r="V22" s="33">
        <f t="shared" si="27"/>
        <v>582.93820692151166</v>
      </c>
      <c r="W22" s="35">
        <f t="shared" si="28"/>
        <v>8.7857686425978965E-2</v>
      </c>
      <c r="X22" s="28">
        <f>F22*1.045</f>
        <v>3616.3368841613942</v>
      </c>
      <c r="Y22" s="7">
        <f t="shared" si="29"/>
        <v>3932.766361525516</v>
      </c>
      <c r="Z22" s="4">
        <f t="shared" si="11"/>
        <v>7549.1032456869107</v>
      </c>
      <c r="AA22" s="33">
        <f t="shared" si="30"/>
        <v>914.07527448437577</v>
      </c>
      <c r="AB22" s="35">
        <f t="shared" si="31"/>
        <v>0.13776509736683271</v>
      </c>
      <c r="AC22" s="28">
        <f t="shared" si="12"/>
        <v>3668.2460260393091</v>
      </c>
      <c r="AD22" s="7">
        <f t="shared" si="32"/>
        <v>4218.4829299452049</v>
      </c>
      <c r="AE22" s="4">
        <f t="shared" si="13"/>
        <v>7886.728955984514</v>
      </c>
      <c r="AF22" s="33">
        <f t="shared" si="33"/>
        <v>1251.7009847819791</v>
      </c>
      <c r="AG22" s="35">
        <f t="shared" si="34"/>
        <v>0.18865044581795792</v>
      </c>
      <c r="AH22" s="28">
        <f t="shared" si="51"/>
        <v>3720.1551679172235</v>
      </c>
      <c r="AI22" s="7">
        <f t="shared" si="35"/>
        <v>4510.688141099633</v>
      </c>
      <c r="AJ22" s="4">
        <f t="shared" si="15"/>
        <v>8230.8433090168564</v>
      </c>
      <c r="AK22" s="33">
        <f t="shared" si="36"/>
        <v>1595.8153378143215</v>
      </c>
      <c r="AL22" s="35">
        <f t="shared" si="37"/>
        <v>0.24051373177935456</v>
      </c>
      <c r="AM22" s="28">
        <f>F22*1.09</f>
        <v>3772.0643097951388</v>
      </c>
      <c r="AN22" s="7">
        <f t="shared" si="38"/>
        <v>4809.381994988802</v>
      </c>
      <c r="AO22" s="4">
        <f t="shared" si="17"/>
        <v>8581.4463047839417</v>
      </c>
      <c r="AP22" s="33">
        <f t="shared" si="39"/>
        <v>1946.4183335814068</v>
      </c>
      <c r="AQ22" s="35">
        <f t="shared" si="40"/>
        <v>0.29335495525102318</v>
      </c>
      <c r="AR22" s="28">
        <f>F22*1.105</f>
        <v>3823.9734516730532</v>
      </c>
      <c r="AS22" s="7">
        <f t="shared" si="41"/>
        <v>5114.5644916127085</v>
      </c>
      <c r="AT22" s="4">
        <f t="shared" si="18"/>
        <v>8938.5379432857626</v>
      </c>
      <c r="AU22" s="33">
        <f t="shared" si="42"/>
        <v>2303.5099720832277</v>
      </c>
      <c r="AV22" s="35">
        <f t="shared" si="43"/>
        <v>0.34717411623296274</v>
      </c>
      <c r="AW22" s="28">
        <f>F22*1.12</f>
        <v>3875.8825935509685</v>
      </c>
      <c r="AX22" s="7">
        <f t="shared" si="44"/>
        <v>5426.2356309713559</v>
      </c>
      <c r="AY22" s="4">
        <f t="shared" si="20"/>
        <v>9302.1182245223245</v>
      </c>
      <c r="AZ22" s="33">
        <f t="shared" si="45"/>
        <v>2667.0902533197896</v>
      </c>
      <c r="BA22" s="35">
        <f t="shared" si="46"/>
        <v>0.40197121472517394</v>
      </c>
    </row>
    <row r="23" spans="1:53" ht="15.6" x14ac:dyDescent="0.3">
      <c r="A23" s="14" t="s">
        <v>2</v>
      </c>
      <c r="B23" s="15">
        <f t="shared" si="50"/>
        <v>6</v>
      </c>
      <c r="C23" s="10">
        <f>F23*(1+0.12)+0.01</f>
        <v>3763.0028092727848</v>
      </c>
      <c r="D23" s="7">
        <f t="shared" si="1"/>
        <v>5268.2039329818981</v>
      </c>
      <c r="E23" s="48">
        <f t="shared" si="2"/>
        <v>9031.2067422546825</v>
      </c>
      <c r="F23" s="28">
        <v>3359.8150082792718</v>
      </c>
      <c r="G23" s="53">
        <f t="shared" si="3"/>
        <v>3023.8335074513448</v>
      </c>
      <c r="H23" s="7">
        <v>59.87</v>
      </c>
      <c r="I23" s="4">
        <f t="shared" si="22"/>
        <v>6443.5185157306159</v>
      </c>
      <c r="J23" s="10">
        <f t="shared" si="4"/>
        <v>403.18780099351306</v>
      </c>
      <c r="K23" s="7">
        <f t="shared" si="5"/>
        <v>2244.3704255305533</v>
      </c>
      <c r="L23" s="4">
        <f t="shared" si="6"/>
        <v>2587.6882265240665</v>
      </c>
      <c r="M23" s="19">
        <f t="shared" si="7"/>
        <v>0.40159552893449774</v>
      </c>
      <c r="N23" s="28">
        <f>F23*1.015+0.01</f>
        <v>3410.2222334034609</v>
      </c>
      <c r="O23" s="7">
        <f t="shared" si="23"/>
        <v>3282.3388996508311</v>
      </c>
      <c r="P23" s="4">
        <f t="shared" si="8"/>
        <v>6692.5611330542924</v>
      </c>
      <c r="Q23" s="33">
        <f t="shared" si="24"/>
        <v>249.0426173236765</v>
      </c>
      <c r="R23" s="35">
        <f t="shared" si="25"/>
        <v>3.8650097259080834E-2</v>
      </c>
      <c r="S23" s="28">
        <f t="shared" si="48"/>
        <v>3460.6094585276501</v>
      </c>
      <c r="T23" s="7">
        <f t="shared" si="26"/>
        <v>3547.1246949908409</v>
      </c>
      <c r="U23" s="4">
        <f t="shared" si="10"/>
        <v>7007.7341535184914</v>
      </c>
      <c r="V23" s="33">
        <f t="shared" si="27"/>
        <v>564.21563778787549</v>
      </c>
      <c r="W23" s="35">
        <f t="shared" si="28"/>
        <v>8.7563283384761159E-2</v>
      </c>
      <c r="X23" s="28">
        <f>F23*1.045</f>
        <v>3511.0066836518386</v>
      </c>
      <c r="Y23" s="7">
        <f t="shared" si="29"/>
        <v>3818.2197684713742</v>
      </c>
      <c r="Z23" s="4">
        <f t="shared" si="11"/>
        <v>7329.2264521232128</v>
      </c>
      <c r="AA23" s="33">
        <f t="shared" si="30"/>
        <v>885.70793639259682</v>
      </c>
      <c r="AB23" s="35">
        <f t="shared" si="31"/>
        <v>0.13745718806119833</v>
      </c>
      <c r="AC23" s="28">
        <f t="shared" si="12"/>
        <v>3561.4039087760284</v>
      </c>
      <c r="AD23" s="7">
        <f t="shared" si="32"/>
        <v>4095.6144950924322</v>
      </c>
      <c r="AE23" s="4">
        <f t="shared" si="13"/>
        <v>7657.0184038684602</v>
      </c>
      <c r="AF23" s="33">
        <f t="shared" si="33"/>
        <v>1213.4998881378442</v>
      </c>
      <c r="AG23" s="35">
        <f t="shared" si="34"/>
        <v>0.1883287655921709</v>
      </c>
      <c r="AH23" s="28">
        <f>F23*1.075+0.01</f>
        <v>3611.8111339002171</v>
      </c>
      <c r="AI23" s="7">
        <f t="shared" si="35"/>
        <v>4379.3209998540133</v>
      </c>
      <c r="AJ23" s="4">
        <f t="shared" si="15"/>
        <v>7991.1321337542304</v>
      </c>
      <c r="AK23" s="33">
        <f t="shared" si="36"/>
        <v>1547.6136180236144</v>
      </c>
      <c r="AL23" s="35">
        <f t="shared" si="37"/>
        <v>0.24018144966068031</v>
      </c>
      <c r="AM23" s="28">
        <f>F23*1.09</f>
        <v>3662.1983590244063</v>
      </c>
      <c r="AN23" s="7">
        <f t="shared" si="38"/>
        <v>4669.3029077561177</v>
      </c>
      <c r="AO23" s="4">
        <f t="shared" si="17"/>
        <v>8331.501266780524</v>
      </c>
      <c r="AP23" s="33">
        <f t="shared" si="39"/>
        <v>1887.9827510499081</v>
      </c>
      <c r="AQ23" s="35">
        <f t="shared" si="40"/>
        <v>0.29300493921772086</v>
      </c>
      <c r="AR23" s="28">
        <f>F23*1.105</f>
        <v>3712.5955841485952</v>
      </c>
      <c r="AS23" s="7">
        <f t="shared" si="41"/>
        <v>4965.5965937987457</v>
      </c>
      <c r="AT23" s="4">
        <f t="shared" si="18"/>
        <v>8678.1921779473414</v>
      </c>
      <c r="AU23" s="33">
        <f t="shared" si="42"/>
        <v>2234.6736622167255</v>
      </c>
      <c r="AV23" s="35">
        <f t="shared" si="43"/>
        <v>0.34680953531229836</v>
      </c>
      <c r="AW23" s="28">
        <f>F23*1.12+0.01</f>
        <v>3763.0028092727848</v>
      </c>
      <c r="AX23" s="7">
        <f t="shared" si="44"/>
        <v>5268.2039329818981</v>
      </c>
      <c r="AY23" s="4">
        <f t="shared" si="20"/>
        <v>9031.2067422546825</v>
      </c>
      <c r="AZ23" s="33">
        <f t="shared" si="45"/>
        <v>2587.6882265240665</v>
      </c>
      <c r="BA23" s="35">
        <f t="shared" si="46"/>
        <v>0.40159552893449774</v>
      </c>
    </row>
    <row r="24" spans="1:53" ht="15.6" x14ac:dyDescent="0.3">
      <c r="A24" s="14" t="s">
        <v>7</v>
      </c>
      <c r="B24" s="15">
        <f t="shared" si="50"/>
        <v>5</v>
      </c>
      <c r="C24" s="10">
        <f>F24*(1+0.12)+0.01</f>
        <v>3653.4010769638689</v>
      </c>
      <c r="D24" s="7">
        <f t="shared" si="1"/>
        <v>5114.7615077494165</v>
      </c>
      <c r="E24" s="48">
        <f t="shared" si="2"/>
        <v>8768.1625847132855</v>
      </c>
      <c r="F24" s="28">
        <v>3261.9563187177396</v>
      </c>
      <c r="G24" s="53">
        <f t="shared" si="3"/>
        <v>2935.7606868459657</v>
      </c>
      <c r="H24" s="7">
        <v>59.87</v>
      </c>
      <c r="I24" s="4">
        <f t="shared" si="22"/>
        <v>6257.5870055637051</v>
      </c>
      <c r="J24" s="10">
        <f t="shared" si="4"/>
        <v>391.44475824612937</v>
      </c>
      <c r="K24" s="7">
        <f t="shared" si="5"/>
        <v>2179.0008209034509</v>
      </c>
      <c r="L24" s="4">
        <f t="shared" si="6"/>
        <v>2510.5755791495803</v>
      </c>
      <c r="M24" s="19">
        <f t="shared" si="7"/>
        <v>0.40120506145857721</v>
      </c>
      <c r="N24" s="28">
        <f t="shared" ref="N24:N41" si="52">F24*1.015</f>
        <v>3310.8856634985054</v>
      </c>
      <c r="O24" s="7">
        <f t="shared" si="23"/>
        <v>3186.7274511173114</v>
      </c>
      <c r="P24" s="4">
        <f t="shared" si="8"/>
        <v>6497.6131146158168</v>
      </c>
      <c r="Q24" s="33">
        <f t="shared" si="24"/>
        <v>240.02610905211168</v>
      </c>
      <c r="R24" s="35">
        <f t="shared" si="25"/>
        <v>3.8357614338993803E-2</v>
      </c>
      <c r="S24" s="28">
        <f t="shared" si="48"/>
        <v>3359.8150082792718</v>
      </c>
      <c r="T24" s="7">
        <f t="shared" si="26"/>
        <v>3443.8103834862532</v>
      </c>
      <c r="U24" s="4">
        <f t="shared" si="10"/>
        <v>6803.6253917655249</v>
      </c>
      <c r="V24" s="33">
        <f t="shared" si="27"/>
        <v>546.03838620181978</v>
      </c>
      <c r="W24" s="35">
        <f t="shared" si="28"/>
        <v>8.7260214794669208E-2</v>
      </c>
      <c r="X24" s="28">
        <f>F24*1.045+0.01</f>
        <v>3408.7543530600378</v>
      </c>
      <c r="Y24" s="7">
        <f t="shared" si="29"/>
        <v>3707.020358952791</v>
      </c>
      <c r="Z24" s="4">
        <f t="shared" si="11"/>
        <v>7115.7747120128288</v>
      </c>
      <c r="AA24" s="33">
        <f t="shared" si="30"/>
        <v>858.18770644912365</v>
      </c>
      <c r="AB24" s="35">
        <f t="shared" si="31"/>
        <v>0.13714355160960565</v>
      </c>
      <c r="AC24" s="28">
        <f t="shared" si="12"/>
        <v>3457.6736978408039</v>
      </c>
      <c r="AD24" s="7">
        <f t="shared" si="32"/>
        <v>3976.324752516924</v>
      </c>
      <c r="AE24" s="4">
        <f t="shared" si="13"/>
        <v>7433.998450357728</v>
      </c>
      <c r="AF24" s="33">
        <f t="shared" si="33"/>
        <v>1176.4114447940228</v>
      </c>
      <c r="AG24" s="35">
        <f t="shared" si="34"/>
        <v>0.18799761693254277</v>
      </c>
      <c r="AH24" s="28">
        <f>F24*1.075+0.01</f>
        <v>3506.61304262157</v>
      </c>
      <c r="AI24" s="7">
        <f t="shared" si="35"/>
        <v>4251.7683141786529</v>
      </c>
      <c r="AJ24" s="4">
        <f t="shared" si="15"/>
        <v>7758.3813568002224</v>
      </c>
      <c r="AK24" s="33">
        <f t="shared" si="36"/>
        <v>1500.7943512365173</v>
      </c>
      <c r="AL24" s="35">
        <f t="shared" si="37"/>
        <v>0.23983595432267116</v>
      </c>
      <c r="AM24" s="28">
        <f>F24*1.09+0.01</f>
        <v>3555.5423874023368</v>
      </c>
      <c r="AN24" s="7">
        <f t="shared" si="38"/>
        <v>4533.3165439379791</v>
      </c>
      <c r="AO24" s="4">
        <f t="shared" si="17"/>
        <v>8088.8589313403154</v>
      </c>
      <c r="AP24" s="33">
        <f t="shared" si="39"/>
        <v>1831.2719257766103</v>
      </c>
      <c r="AQ24" s="35">
        <f t="shared" si="40"/>
        <v>0.29264825629246571</v>
      </c>
      <c r="AR24" s="28">
        <f>F24*1.105+0.01</f>
        <v>3604.4717321831022</v>
      </c>
      <c r="AS24" s="7">
        <f t="shared" si="41"/>
        <v>4820.9809417948991</v>
      </c>
      <c r="AT24" s="4">
        <f t="shared" si="18"/>
        <v>8425.4526739780013</v>
      </c>
      <c r="AU24" s="33">
        <f t="shared" si="42"/>
        <v>2167.8656684142961</v>
      </c>
      <c r="AV24" s="35">
        <f t="shared" si="43"/>
        <v>0.34643795867110078</v>
      </c>
      <c r="AW24" s="28">
        <f>F24*1.12+0.01</f>
        <v>3653.4010769638689</v>
      </c>
      <c r="AX24" s="7">
        <f t="shared" si="44"/>
        <v>5114.7615077494165</v>
      </c>
      <c r="AY24" s="4">
        <f t="shared" si="20"/>
        <v>8768.1625847132855</v>
      </c>
      <c r="AZ24" s="33">
        <f t="shared" si="45"/>
        <v>2510.5755791495803</v>
      </c>
      <c r="BA24" s="35">
        <f t="shared" si="46"/>
        <v>0.40120506145857721</v>
      </c>
    </row>
    <row r="25" spans="1:53" ht="15.6" x14ac:dyDescent="0.3">
      <c r="A25" s="14" t="s">
        <v>6</v>
      </c>
      <c r="B25" s="15">
        <f t="shared" si="50"/>
        <v>4</v>
      </c>
      <c r="C25" s="10">
        <f>F25*(1+0.12)</f>
        <v>3546.9816281202607</v>
      </c>
      <c r="D25" s="7">
        <f t="shared" si="1"/>
        <v>4965.7742793683647</v>
      </c>
      <c r="E25" s="48">
        <f t="shared" si="2"/>
        <v>8512.7559074886249</v>
      </c>
      <c r="F25" s="28">
        <v>3166.9478822502324</v>
      </c>
      <c r="G25" s="53">
        <f t="shared" si="3"/>
        <v>2850.2530940252091</v>
      </c>
      <c r="H25" s="7">
        <v>59.87</v>
      </c>
      <c r="I25" s="4">
        <f t="shared" si="22"/>
        <v>6077.0709762754414</v>
      </c>
      <c r="J25" s="10">
        <f t="shared" si="4"/>
        <v>380.03374587002827</v>
      </c>
      <c r="K25" s="7">
        <f t="shared" si="5"/>
        <v>2115.5211853431556</v>
      </c>
      <c r="L25" s="4">
        <f t="shared" si="6"/>
        <v>2435.6849312131835</v>
      </c>
      <c r="M25" s="19">
        <f t="shared" si="7"/>
        <v>0.40079915813423383</v>
      </c>
      <c r="N25" s="28">
        <f t="shared" si="52"/>
        <v>3214.4521004839858</v>
      </c>
      <c r="O25" s="7">
        <f t="shared" si="23"/>
        <v>3093.9101467158362</v>
      </c>
      <c r="P25" s="4">
        <f t="shared" si="8"/>
        <v>6308.3622471998224</v>
      </c>
      <c r="Q25" s="33">
        <f t="shared" si="24"/>
        <v>231.29127092438102</v>
      </c>
      <c r="R25" s="35">
        <f t="shared" si="25"/>
        <v>3.8059662595241968E-2</v>
      </c>
      <c r="S25" s="28">
        <f t="shared" si="48"/>
        <v>3261.9563187177396</v>
      </c>
      <c r="T25" s="7">
        <f t="shared" si="26"/>
        <v>3343.5052266856828</v>
      </c>
      <c r="U25" s="4">
        <f t="shared" si="10"/>
        <v>6605.4615454034229</v>
      </c>
      <c r="V25" s="33">
        <f t="shared" si="27"/>
        <v>528.39056912798151</v>
      </c>
      <c r="W25" s="35">
        <f t="shared" si="28"/>
        <v>8.6948230683957767E-2</v>
      </c>
      <c r="X25" s="28">
        <f>F25*1.045</f>
        <v>3309.4605369514925</v>
      </c>
      <c r="Y25" s="7">
        <f t="shared" si="29"/>
        <v>3599.0383339347477</v>
      </c>
      <c r="Z25" s="4">
        <f t="shared" si="11"/>
        <v>6908.4988708862402</v>
      </c>
      <c r="AA25" s="33">
        <f t="shared" si="30"/>
        <v>831.42789461079883</v>
      </c>
      <c r="AB25" s="35">
        <f t="shared" si="31"/>
        <v>0.13681391872114851</v>
      </c>
      <c r="AC25" s="28">
        <f t="shared" si="12"/>
        <v>3356.9647551852463</v>
      </c>
      <c r="AD25" s="7">
        <f t="shared" si="32"/>
        <v>3860.509468463033</v>
      </c>
      <c r="AE25" s="4">
        <f t="shared" si="13"/>
        <v>7217.4742236482798</v>
      </c>
      <c r="AF25" s="33">
        <f t="shared" si="33"/>
        <v>1140.4032473728385</v>
      </c>
      <c r="AG25" s="35">
        <f t="shared" si="34"/>
        <v>0.18765672670681507</v>
      </c>
      <c r="AH25" s="28">
        <f>F25*1.075</f>
        <v>3404.4689734189997</v>
      </c>
      <c r="AI25" s="7">
        <f t="shared" si="35"/>
        <v>4127.9186302705366</v>
      </c>
      <c r="AJ25" s="4">
        <f t="shared" si="15"/>
        <v>7532.3876036895363</v>
      </c>
      <c r="AK25" s="33">
        <f t="shared" si="36"/>
        <v>1455.3166274140949</v>
      </c>
      <c r="AL25" s="35">
        <f t="shared" si="37"/>
        <v>0.2394766546409566</v>
      </c>
      <c r="AM25" s="28">
        <f>F25*1.09+0.01</f>
        <v>3451.9831916527537</v>
      </c>
      <c r="AN25" s="7">
        <f t="shared" si="38"/>
        <v>4401.2785693572605</v>
      </c>
      <c r="AO25" s="4">
        <f t="shared" si="17"/>
        <v>7853.2617610100142</v>
      </c>
      <c r="AP25" s="33">
        <f t="shared" si="39"/>
        <v>1776.1907847345728</v>
      </c>
      <c r="AQ25" s="35">
        <f t="shared" si="40"/>
        <v>0.29227744610334916</v>
      </c>
      <c r="AR25" s="28">
        <f>F25*1.105</f>
        <v>3499.4774098865068</v>
      </c>
      <c r="AS25" s="7">
        <f t="shared" si="41"/>
        <v>4680.5510357232024</v>
      </c>
      <c r="AT25" s="4">
        <f t="shared" si="18"/>
        <v>8180.0284456097088</v>
      </c>
      <c r="AU25" s="33">
        <f t="shared" si="42"/>
        <v>2102.9574693342674</v>
      </c>
      <c r="AV25" s="35">
        <f t="shared" si="43"/>
        <v>0.346047870354666</v>
      </c>
      <c r="AW25" s="28">
        <f>F25*1.12</f>
        <v>3546.9816281202607</v>
      </c>
      <c r="AX25" s="7">
        <f t="shared" si="44"/>
        <v>4965.7742793683647</v>
      </c>
      <c r="AY25" s="4">
        <f t="shared" si="20"/>
        <v>8512.7559074886249</v>
      </c>
      <c r="AZ25" s="33">
        <f t="shared" si="45"/>
        <v>2435.6849312131835</v>
      </c>
      <c r="BA25" s="35">
        <f t="shared" si="46"/>
        <v>0.40079915813423383</v>
      </c>
    </row>
    <row r="26" spans="1:53" ht="15.6" x14ac:dyDescent="0.3">
      <c r="A26" s="14"/>
      <c r="B26" s="15">
        <f t="shared" si="50"/>
        <v>3</v>
      </c>
      <c r="C26" s="10">
        <f>F26*(1+0.12)</f>
        <v>3355.7063652982602</v>
      </c>
      <c r="D26" s="7">
        <f t="shared" si="1"/>
        <v>4697.9889114175639</v>
      </c>
      <c r="E26" s="48">
        <f t="shared" si="2"/>
        <v>8053.6952767158236</v>
      </c>
      <c r="F26" s="28">
        <v>2996.1663975877318</v>
      </c>
      <c r="G26" s="53">
        <f t="shared" si="3"/>
        <v>2696.5497578289587</v>
      </c>
      <c r="H26" s="7">
        <v>59.87</v>
      </c>
      <c r="I26" s="4">
        <f t="shared" si="22"/>
        <v>5752.5861554166904</v>
      </c>
      <c r="J26" s="10">
        <f t="shared" si="4"/>
        <v>359.53996771052834</v>
      </c>
      <c r="K26" s="7">
        <f t="shared" si="5"/>
        <v>2001.4391535886052</v>
      </c>
      <c r="L26" s="4">
        <f t="shared" si="6"/>
        <v>2301.1091212991332</v>
      </c>
      <c r="M26" s="19">
        <f t="shared" si="7"/>
        <v>0.40001297835972205</v>
      </c>
      <c r="N26" s="28">
        <f t="shared" si="52"/>
        <v>3041.1088935515477</v>
      </c>
      <c r="O26" s="7">
        <f t="shared" si="23"/>
        <v>2927.0673100433646</v>
      </c>
      <c r="P26" s="4">
        <f t="shared" si="8"/>
        <v>5968.1762035949123</v>
      </c>
      <c r="Q26" s="33">
        <f t="shared" si="24"/>
        <v>215.59004817822188</v>
      </c>
      <c r="R26" s="35">
        <f t="shared" si="25"/>
        <v>3.7477065506480112E-2</v>
      </c>
      <c r="S26" s="28">
        <f>F26*1.03+0.01</f>
        <v>3086.0613895153642</v>
      </c>
      <c r="T26" s="7">
        <f t="shared" si="26"/>
        <v>3163.2129242532483</v>
      </c>
      <c r="U26" s="4">
        <f t="shared" si="10"/>
        <v>6249.274313768612</v>
      </c>
      <c r="V26" s="33">
        <f t="shared" si="27"/>
        <v>496.68815835192163</v>
      </c>
      <c r="W26" s="35">
        <f t="shared" si="28"/>
        <v>8.6341715696728036E-2</v>
      </c>
      <c r="X26" s="28">
        <f>F26*1.045+0.01</f>
        <v>3131.0038854791796</v>
      </c>
      <c r="Y26" s="7">
        <f t="shared" si="29"/>
        <v>3404.9667254586075</v>
      </c>
      <c r="Z26" s="4">
        <f t="shared" si="11"/>
        <v>6535.9706109377876</v>
      </c>
      <c r="AA26" s="33">
        <f t="shared" si="30"/>
        <v>783.38445552109715</v>
      </c>
      <c r="AB26" s="35">
        <f t="shared" si="31"/>
        <v>0.13617952593086413</v>
      </c>
      <c r="AC26" s="28">
        <f t="shared" si="12"/>
        <v>3175.9363814429958</v>
      </c>
      <c r="AD26" s="7">
        <f t="shared" si="32"/>
        <v>3652.326838659445</v>
      </c>
      <c r="AE26" s="4">
        <f t="shared" si="13"/>
        <v>6828.2632201024408</v>
      </c>
      <c r="AF26" s="33">
        <f t="shared" si="33"/>
        <v>1075.6770646857503</v>
      </c>
      <c r="AG26" s="35">
        <f t="shared" si="34"/>
        <v>0.18699017026852913</v>
      </c>
      <c r="AH26" s="28">
        <f>F26*1.075</f>
        <v>3220.8788774068116</v>
      </c>
      <c r="AI26" s="7">
        <f t="shared" si="35"/>
        <v>3905.3156388557586</v>
      </c>
      <c r="AJ26" s="4">
        <f t="shared" si="15"/>
        <v>7126.1945162625707</v>
      </c>
      <c r="AK26" s="33">
        <f t="shared" si="36"/>
        <v>1373.6083608458803</v>
      </c>
      <c r="AL26" s="35">
        <f t="shared" si="37"/>
        <v>0.23878101496184936</v>
      </c>
      <c r="AM26" s="28">
        <f>F26*1.09+0.01</f>
        <v>3265.8313733706282</v>
      </c>
      <c r="AN26" s="7">
        <f t="shared" si="38"/>
        <v>4163.9350010475509</v>
      </c>
      <c r="AO26" s="4">
        <f t="shared" si="17"/>
        <v>7429.7663744181791</v>
      </c>
      <c r="AP26" s="33">
        <f t="shared" si="39"/>
        <v>1677.1802190014887</v>
      </c>
      <c r="AQ26" s="35">
        <f t="shared" si="40"/>
        <v>0.29155238595118471</v>
      </c>
      <c r="AR26" s="28">
        <f>F26*1.105</f>
        <v>3310.7638693344434</v>
      </c>
      <c r="AS26" s="7">
        <f t="shared" si="41"/>
        <v>4428.1466752348178</v>
      </c>
      <c r="AT26" s="4">
        <f t="shared" si="18"/>
        <v>7738.9105445692612</v>
      </c>
      <c r="AU26" s="33">
        <f t="shared" si="42"/>
        <v>1986.3243891525708</v>
      </c>
      <c r="AV26" s="35">
        <f t="shared" si="43"/>
        <v>0.34529241900744567</v>
      </c>
      <c r="AW26" s="28">
        <f>F26*1.12</f>
        <v>3355.7063652982602</v>
      </c>
      <c r="AX26" s="7">
        <f t="shared" si="44"/>
        <v>4697.9889114175639</v>
      </c>
      <c r="AY26" s="4">
        <f t="shared" si="20"/>
        <v>8053.6952767158236</v>
      </c>
      <c r="AZ26" s="33">
        <f t="shared" si="45"/>
        <v>2301.1091212991332</v>
      </c>
      <c r="BA26" s="35">
        <f t="shared" si="46"/>
        <v>0.40001297835972205</v>
      </c>
    </row>
    <row r="27" spans="1:53" ht="15.6" x14ac:dyDescent="0.3">
      <c r="A27" s="14"/>
      <c r="B27" s="15">
        <f t="shared" si="50"/>
        <v>2</v>
      </c>
      <c r="C27" s="10">
        <f>F27*(1+0.12)</f>
        <v>3257.9673449497668</v>
      </c>
      <c r="D27" s="7">
        <f t="shared" si="1"/>
        <v>4561.1542829296732</v>
      </c>
      <c r="E27" s="48">
        <f t="shared" si="2"/>
        <v>7819.12162787944</v>
      </c>
      <c r="F27" s="28">
        <v>2908.8994151337201</v>
      </c>
      <c r="G27" s="53">
        <f t="shared" si="3"/>
        <v>2618.0094736203482</v>
      </c>
      <c r="H27" s="7">
        <v>59.87</v>
      </c>
      <c r="I27" s="4">
        <f t="shared" si="22"/>
        <v>5586.7788887540682</v>
      </c>
      <c r="J27" s="10">
        <f t="shared" si="4"/>
        <v>349.06792981604667</v>
      </c>
      <c r="K27" s="7">
        <f t="shared" si="5"/>
        <v>1943.144809309325</v>
      </c>
      <c r="L27" s="4">
        <f t="shared" si="6"/>
        <v>2232.3427391253717</v>
      </c>
      <c r="M27" s="19">
        <f t="shared" si="7"/>
        <v>0.39957599603932348</v>
      </c>
      <c r="N27" s="28">
        <f t="shared" si="52"/>
        <v>2952.5329063607255</v>
      </c>
      <c r="O27" s="7">
        <f t="shared" si="23"/>
        <v>2841.8129223721985</v>
      </c>
      <c r="P27" s="4">
        <f t="shared" si="8"/>
        <v>5794.345828732924</v>
      </c>
      <c r="Q27" s="33">
        <f t="shared" si="24"/>
        <v>207.56693997885577</v>
      </c>
      <c r="R27" s="35">
        <f t="shared" si="25"/>
        <v>3.7153240554531085E-2</v>
      </c>
      <c r="S27" s="28">
        <f>F27*1.03</f>
        <v>2996.1663975877318</v>
      </c>
      <c r="T27" s="7">
        <f t="shared" si="26"/>
        <v>3071.0705575274246</v>
      </c>
      <c r="U27" s="4">
        <f t="shared" si="10"/>
        <v>6067.2369551151569</v>
      </c>
      <c r="V27" s="33">
        <f t="shared" si="27"/>
        <v>480.45806636108864</v>
      </c>
      <c r="W27" s="35">
        <f t="shared" si="28"/>
        <v>8.5999119694575507E-2</v>
      </c>
      <c r="X27" s="28">
        <f>F27*1.045</f>
        <v>3039.7998888147372</v>
      </c>
      <c r="Y27" s="7">
        <f t="shared" si="29"/>
        <v>3305.7823790860266</v>
      </c>
      <c r="Z27" s="4">
        <f t="shared" si="11"/>
        <v>6345.5822679007633</v>
      </c>
      <c r="AA27" s="33">
        <f t="shared" si="30"/>
        <v>758.80337914669508</v>
      </c>
      <c r="AB27" s="35">
        <f t="shared" si="31"/>
        <v>0.1358212655729282</v>
      </c>
      <c r="AC27" s="28">
        <f t="shared" si="12"/>
        <v>3083.4333800417435</v>
      </c>
      <c r="AD27" s="7">
        <f t="shared" si="32"/>
        <v>3545.9483870480049</v>
      </c>
      <c r="AE27" s="4">
        <f t="shared" si="13"/>
        <v>6629.3817670897479</v>
      </c>
      <c r="AF27" s="33">
        <f t="shared" si="33"/>
        <v>1042.6028783356796</v>
      </c>
      <c r="AG27" s="35">
        <f t="shared" si="34"/>
        <v>0.18661967818959002</v>
      </c>
      <c r="AH27" s="28">
        <f>F27*1.075</f>
        <v>3127.0668712687489</v>
      </c>
      <c r="AI27" s="7">
        <f t="shared" si="35"/>
        <v>3791.5685814133576</v>
      </c>
      <c r="AJ27" s="4">
        <f t="shared" si="15"/>
        <v>6918.6354526821069</v>
      </c>
      <c r="AK27" s="33">
        <f t="shared" si="36"/>
        <v>1331.8565639280387</v>
      </c>
      <c r="AL27" s="35">
        <f t="shared" si="37"/>
        <v>0.23839435754456031</v>
      </c>
      <c r="AM27" s="28">
        <f>F27*1.09</f>
        <v>3170.7003624957551</v>
      </c>
      <c r="AN27" s="7">
        <f t="shared" si="38"/>
        <v>4042.6429621820876</v>
      </c>
      <c r="AO27" s="4">
        <f t="shared" si="17"/>
        <v>7213.3433246778422</v>
      </c>
      <c r="AP27" s="33">
        <f t="shared" si="39"/>
        <v>1626.564435923774</v>
      </c>
      <c r="AQ27" s="35">
        <f t="shared" si="40"/>
        <v>0.29114530363783936</v>
      </c>
      <c r="AR27" s="28">
        <f>F27*1.105</f>
        <v>3214.3338537227605</v>
      </c>
      <c r="AS27" s="7">
        <f t="shared" si="41"/>
        <v>4299.171529354192</v>
      </c>
      <c r="AT27" s="4">
        <f t="shared" si="18"/>
        <v>7513.5053830769521</v>
      </c>
      <c r="AU27" s="33">
        <f t="shared" si="42"/>
        <v>1926.7264943228838</v>
      </c>
      <c r="AV27" s="35">
        <f t="shared" si="43"/>
        <v>0.3448725164694269</v>
      </c>
      <c r="AW27" s="28">
        <f>F27*1.12</f>
        <v>3257.9673449497668</v>
      </c>
      <c r="AX27" s="7">
        <f t="shared" si="44"/>
        <v>4561.1542829296732</v>
      </c>
      <c r="AY27" s="4">
        <f t="shared" si="20"/>
        <v>7819.12162787944</v>
      </c>
      <c r="AZ27" s="33">
        <f t="shared" si="45"/>
        <v>2232.3427391253717</v>
      </c>
      <c r="BA27" s="35">
        <f t="shared" si="46"/>
        <v>0.39957599603932348</v>
      </c>
    </row>
    <row r="28" spans="1:53" ht="16.2" thickBot="1" x14ac:dyDescent="0.35">
      <c r="A28" s="16"/>
      <c r="B28" s="17">
        <f t="shared" si="50"/>
        <v>1</v>
      </c>
      <c r="C28" s="11">
        <f>F28*(1+0.12)-0.01</f>
        <v>3163.0650921842393</v>
      </c>
      <c r="D28" s="8">
        <f t="shared" si="1"/>
        <v>4428.291129057935</v>
      </c>
      <c r="E28" s="49">
        <f t="shared" si="2"/>
        <v>7591.3562212421748</v>
      </c>
      <c r="F28" s="29">
        <v>2824.1741894502138</v>
      </c>
      <c r="G28" s="56">
        <f t="shared" si="3"/>
        <v>2541.7567705051924</v>
      </c>
      <c r="H28" s="8">
        <v>59.87</v>
      </c>
      <c r="I28" s="5">
        <f t="shared" si="22"/>
        <v>5425.8009599554061</v>
      </c>
      <c r="J28" s="11">
        <f t="shared" si="4"/>
        <v>338.89090273402553</v>
      </c>
      <c r="K28" s="8">
        <f t="shared" si="5"/>
        <v>1886.5343585527426</v>
      </c>
      <c r="L28" s="5">
        <f t="shared" si="6"/>
        <v>2165.5552612867687</v>
      </c>
      <c r="M28" s="26">
        <f t="shared" si="7"/>
        <v>0.39912176603407268</v>
      </c>
      <c r="N28" s="29">
        <f t="shared" si="52"/>
        <v>2866.5368022919665</v>
      </c>
      <c r="O28" s="8">
        <f t="shared" si="23"/>
        <v>2759.0416722060177</v>
      </c>
      <c r="P28" s="5">
        <f t="shared" si="8"/>
        <v>5625.5784744979846</v>
      </c>
      <c r="Q28" s="36">
        <f t="shared" si="24"/>
        <v>199.7775145425785</v>
      </c>
      <c r="R28" s="37">
        <f t="shared" si="25"/>
        <v>3.6819912123024219E-2</v>
      </c>
      <c r="S28" s="29">
        <f>F28*1.03</f>
        <v>2908.8994151337201</v>
      </c>
      <c r="T28" s="8">
        <f t="shared" si="26"/>
        <v>2981.6219005120629</v>
      </c>
      <c r="U28" s="5">
        <f t="shared" si="10"/>
        <v>5890.521315645783</v>
      </c>
      <c r="V28" s="36">
        <f t="shared" si="27"/>
        <v>464.72035569037689</v>
      </c>
      <c r="W28" s="37">
        <f t="shared" si="28"/>
        <v>8.5650092791866139E-2</v>
      </c>
      <c r="X28" s="29">
        <f>F28*1.045</f>
        <v>2951.2620279754733</v>
      </c>
      <c r="Y28" s="8">
        <f t="shared" si="29"/>
        <v>3209.4974554233268</v>
      </c>
      <c r="Z28" s="5">
        <f t="shared" si="11"/>
        <v>6160.7594833988005</v>
      </c>
      <c r="AA28" s="36">
        <f t="shared" si="30"/>
        <v>734.95852344339437</v>
      </c>
      <c r="AB28" s="37">
        <f t="shared" si="31"/>
        <v>0.13545622643876618</v>
      </c>
      <c r="AC28" s="29">
        <f t="shared" si="12"/>
        <v>2993.6246408172269</v>
      </c>
      <c r="AD28" s="8">
        <f t="shared" si="32"/>
        <v>3442.6683369398106</v>
      </c>
      <c r="AE28" s="5">
        <f t="shared" si="13"/>
        <v>6436.2929777570371</v>
      </c>
      <c r="AF28" s="36">
        <f t="shared" si="33"/>
        <v>1010.4920178016309</v>
      </c>
      <c r="AG28" s="37">
        <f t="shared" si="34"/>
        <v>0.18623831306372432</v>
      </c>
      <c r="AH28" s="29">
        <f>F28*1.075-0.01</f>
        <v>3035.9772536589794</v>
      </c>
      <c r="AI28" s="8">
        <f t="shared" si="35"/>
        <v>3681.1224200615125</v>
      </c>
      <c r="AJ28" s="5">
        <f t="shared" si="15"/>
        <v>6717.0996737204914</v>
      </c>
      <c r="AK28" s="36">
        <f t="shared" si="36"/>
        <v>1291.2987137650853</v>
      </c>
      <c r="AL28" s="37">
        <f t="shared" si="37"/>
        <v>0.23799227492777367</v>
      </c>
      <c r="AM28" s="29">
        <f>F28*1.09</f>
        <v>3078.3498665007332</v>
      </c>
      <c r="AN28" s="8">
        <f t="shared" si="38"/>
        <v>3924.8960797884347</v>
      </c>
      <c r="AO28" s="5">
        <f t="shared" si="17"/>
        <v>7003.2459462891675</v>
      </c>
      <c r="AP28" s="36">
        <f t="shared" si="39"/>
        <v>1577.4449863337613</v>
      </c>
      <c r="AQ28" s="37">
        <f t="shared" si="40"/>
        <v>0.29073034524781499</v>
      </c>
      <c r="AR28" s="29">
        <f>F28*1.105</f>
        <v>3120.7124793424864</v>
      </c>
      <c r="AS28" s="8">
        <f t="shared" si="41"/>
        <v>4173.9529411205749</v>
      </c>
      <c r="AT28" s="5">
        <f t="shared" si="18"/>
        <v>7294.6654204630613</v>
      </c>
      <c r="AU28" s="36">
        <f t="shared" si="42"/>
        <v>1868.8644605076552</v>
      </c>
      <c r="AV28" s="37">
        <f t="shared" si="43"/>
        <v>0.34444029080694755</v>
      </c>
      <c r="AW28" s="29">
        <f>F28*1.12-0.01</f>
        <v>3163.0650921842393</v>
      </c>
      <c r="AX28" s="8">
        <f t="shared" si="44"/>
        <v>4428.291129057935</v>
      </c>
      <c r="AY28" s="5">
        <f t="shared" si="20"/>
        <v>7591.3562212421748</v>
      </c>
      <c r="AZ28" s="36">
        <f t="shared" si="45"/>
        <v>2165.5552612867687</v>
      </c>
      <c r="BA28" s="37">
        <f t="shared" si="46"/>
        <v>0.39912176603407268</v>
      </c>
    </row>
    <row r="29" spans="1:53" ht="15.6" x14ac:dyDescent="0.3">
      <c r="A29" s="20"/>
      <c r="B29" s="21">
        <v>13</v>
      </c>
      <c r="C29" s="9">
        <f>F29*(1+0.12)-0.01</f>
        <v>2812.727398278997</v>
      </c>
      <c r="D29" s="6">
        <f t="shared" si="1"/>
        <v>3937.8183575905955</v>
      </c>
      <c r="E29" s="50">
        <f t="shared" si="2"/>
        <v>6750.5457558695925</v>
      </c>
      <c r="F29" s="27">
        <v>2511.3726770348189</v>
      </c>
      <c r="G29" s="55">
        <f t="shared" si="3"/>
        <v>2260.235409331337</v>
      </c>
      <c r="H29" s="23">
        <v>59.87</v>
      </c>
      <c r="I29" s="24">
        <f t="shared" si="22"/>
        <v>4831.4780863661554</v>
      </c>
      <c r="J29" s="9">
        <f t="shared" si="4"/>
        <v>301.35472124417811</v>
      </c>
      <c r="K29" s="6">
        <f t="shared" si="5"/>
        <v>1677.5829482592585</v>
      </c>
      <c r="L29" s="3">
        <f t="shared" si="6"/>
        <v>1919.0676695034372</v>
      </c>
      <c r="M29" s="18">
        <f t="shared" si="7"/>
        <v>0.39720094662517735</v>
      </c>
      <c r="N29" s="30">
        <f t="shared" si="52"/>
        <v>2549.0432671903409</v>
      </c>
      <c r="O29" s="6">
        <f t="shared" si="23"/>
        <v>2453.454144670703</v>
      </c>
      <c r="P29" s="3">
        <f t="shared" si="8"/>
        <v>5002.4974118610444</v>
      </c>
      <c r="Q29" s="38">
        <f t="shared" si="24"/>
        <v>171.01932549488902</v>
      </c>
      <c r="R29" s="34">
        <f t="shared" si="25"/>
        <v>3.5396895616164499E-2</v>
      </c>
      <c r="S29" s="30">
        <f>F29*1.03</f>
        <v>2586.7138573458637</v>
      </c>
      <c r="T29" s="6">
        <f t="shared" si="26"/>
        <v>2651.3817037795102</v>
      </c>
      <c r="U29" s="3">
        <f t="shared" si="10"/>
        <v>5238.0955611253739</v>
      </c>
      <c r="V29" s="38">
        <f t="shared" si="27"/>
        <v>406.61747475921857</v>
      </c>
      <c r="W29" s="34">
        <f t="shared" si="28"/>
        <v>8.4160057748506351E-2</v>
      </c>
      <c r="X29" s="30">
        <f>F29*1.045</f>
        <v>2624.3844475013857</v>
      </c>
      <c r="Y29" s="6">
        <f t="shared" si="29"/>
        <v>2854.0180866577566</v>
      </c>
      <c r="Z29" s="3">
        <f t="shared" si="11"/>
        <v>5478.4025341591423</v>
      </c>
      <c r="AA29" s="38">
        <f t="shared" si="30"/>
        <v>646.92444779298694</v>
      </c>
      <c r="AB29" s="34">
        <f t="shared" si="31"/>
        <v>0.13389783338116118</v>
      </c>
      <c r="AC29" s="30">
        <f t="shared" si="12"/>
        <v>2662.0550376569081</v>
      </c>
      <c r="AD29" s="6">
        <f t="shared" si="32"/>
        <v>3061.3632933054441</v>
      </c>
      <c r="AE29" s="3">
        <f t="shared" si="13"/>
        <v>5723.4183309623522</v>
      </c>
      <c r="AF29" s="38">
        <f t="shared" si="33"/>
        <v>891.94024459619686</v>
      </c>
      <c r="AG29" s="34">
        <f t="shared" si="34"/>
        <v>0.18461022251412956</v>
      </c>
      <c r="AH29" s="30">
        <f>F29*1.075-0.01</f>
        <v>2699.7156278124298</v>
      </c>
      <c r="AI29" s="6">
        <f t="shared" si="35"/>
        <v>3273.4051987225707</v>
      </c>
      <c r="AJ29" s="3">
        <f t="shared" si="15"/>
        <v>5973.1208265350006</v>
      </c>
      <c r="AK29" s="38">
        <f t="shared" si="36"/>
        <v>1141.6427401688452</v>
      </c>
      <c r="AL29" s="34">
        <f t="shared" si="37"/>
        <v>0.23629264580344936</v>
      </c>
      <c r="AM29" s="30">
        <f>F29*1.09+0.01</f>
        <v>2737.4062179679531</v>
      </c>
      <c r="AN29" s="6">
        <f t="shared" si="38"/>
        <v>3490.1929279091401</v>
      </c>
      <c r="AO29" s="3">
        <f t="shared" si="17"/>
        <v>6227.5991458770932</v>
      </c>
      <c r="AP29" s="38">
        <f t="shared" si="39"/>
        <v>1396.1210595109378</v>
      </c>
      <c r="AQ29" s="34">
        <f t="shared" si="40"/>
        <v>0.28896354998496671</v>
      </c>
      <c r="AR29" s="30">
        <f>F29*1.105-0.01</f>
        <v>2775.0568081234746</v>
      </c>
      <c r="AS29" s="6">
        <f t="shared" si="41"/>
        <v>3711.6384808651469</v>
      </c>
      <c r="AT29" s="3">
        <f t="shared" si="18"/>
        <v>6486.6952889886215</v>
      </c>
      <c r="AU29" s="38">
        <f t="shared" si="42"/>
        <v>1655.2172026224662</v>
      </c>
      <c r="AV29" s="34">
        <f t="shared" si="43"/>
        <v>0.34259023285095469</v>
      </c>
      <c r="AW29" s="30">
        <f>F29*1.12-0.01</f>
        <v>2812.727398278997</v>
      </c>
      <c r="AX29" s="6">
        <f t="shared" si="44"/>
        <v>3937.8183575905955</v>
      </c>
      <c r="AY29" s="3">
        <f t="shared" si="20"/>
        <v>6750.5457558695925</v>
      </c>
      <c r="AZ29" s="38">
        <f t="shared" si="45"/>
        <v>1919.0676695034372</v>
      </c>
      <c r="BA29" s="34">
        <f t="shared" si="46"/>
        <v>0.39720094662517735</v>
      </c>
    </row>
    <row r="30" spans="1:53" ht="15.6" x14ac:dyDescent="0.3">
      <c r="A30" s="14"/>
      <c r="B30" s="15">
        <f t="shared" ref="B30:B41" si="53">B29-1</f>
        <v>12</v>
      </c>
      <c r="C30" s="10">
        <f>F30*(1+0.12)+0.01</f>
        <v>2691.6247351952134</v>
      </c>
      <c r="D30" s="7">
        <f t="shared" si="1"/>
        <v>3768.2746292732986</v>
      </c>
      <c r="E30" s="48">
        <f t="shared" si="2"/>
        <v>6459.8993644685124</v>
      </c>
      <c r="F30" s="28">
        <v>2403.2274421385828</v>
      </c>
      <c r="G30" s="53">
        <f t="shared" si="3"/>
        <v>2162.9046979247246</v>
      </c>
      <c r="H30" s="7">
        <v>59.87</v>
      </c>
      <c r="I30" s="4">
        <f t="shared" si="22"/>
        <v>4626.0021400633077</v>
      </c>
      <c r="J30" s="10">
        <f t="shared" si="4"/>
        <v>288.39729305663059</v>
      </c>
      <c r="K30" s="7">
        <f t="shared" si="5"/>
        <v>1605.369931348574</v>
      </c>
      <c r="L30" s="4">
        <f t="shared" si="6"/>
        <v>1833.8972244052047</v>
      </c>
      <c r="M30" s="19">
        <f t="shared" si="7"/>
        <v>0.39643242023664682</v>
      </c>
      <c r="N30" s="28">
        <f t="shared" si="52"/>
        <v>2439.2758537706613</v>
      </c>
      <c r="O30" s="7">
        <f t="shared" si="23"/>
        <v>2347.8030092542617</v>
      </c>
      <c r="P30" s="4">
        <f t="shared" si="8"/>
        <v>4787.0788630249226</v>
      </c>
      <c r="Q30" s="33">
        <f t="shared" si="24"/>
        <v>161.07672296161491</v>
      </c>
      <c r="R30" s="35">
        <f t="shared" si="25"/>
        <v>3.4819854830289924E-2</v>
      </c>
      <c r="S30" s="28">
        <f>F30*1.03+0.01</f>
        <v>2475.3342654027406</v>
      </c>
      <c r="T30" s="7">
        <f t="shared" si="26"/>
        <v>2537.2176220378087</v>
      </c>
      <c r="U30" s="4">
        <f t="shared" si="10"/>
        <v>5012.5518874405498</v>
      </c>
      <c r="V30" s="33">
        <f t="shared" si="27"/>
        <v>386.54974737724206</v>
      </c>
      <c r="W30" s="35">
        <f t="shared" si="28"/>
        <v>8.356021801839289E-2</v>
      </c>
      <c r="X30" s="28">
        <f>F30*1.045+0.01</f>
        <v>2511.3826770348192</v>
      </c>
      <c r="Y30" s="7">
        <f t="shared" si="29"/>
        <v>2731.1286612753656</v>
      </c>
      <c r="Z30" s="4">
        <f t="shared" si="11"/>
        <v>5242.5113383101852</v>
      </c>
      <c r="AA30" s="33">
        <f t="shared" si="30"/>
        <v>616.50919824687753</v>
      </c>
      <c r="AB30" s="35">
        <f t="shared" si="31"/>
        <v>0.13327040921741565</v>
      </c>
      <c r="AC30" s="28">
        <f t="shared" si="12"/>
        <v>2547.421088666898</v>
      </c>
      <c r="AD30" s="7">
        <f t="shared" si="32"/>
        <v>2929.5342519669325</v>
      </c>
      <c r="AE30" s="4">
        <f t="shared" si="13"/>
        <v>5476.9553406338309</v>
      </c>
      <c r="AF30" s="33">
        <f t="shared" si="33"/>
        <v>850.95320057052322</v>
      </c>
      <c r="AG30" s="35">
        <f t="shared" si="34"/>
        <v>0.18395002310977698</v>
      </c>
      <c r="AH30" s="28">
        <f t="shared" ref="AH30:AH35" si="54">F30*1.075</f>
        <v>2583.4695002989765</v>
      </c>
      <c r="AI30" s="7">
        <f t="shared" si="35"/>
        <v>3132.4567691125089</v>
      </c>
      <c r="AJ30" s="4">
        <f t="shared" si="15"/>
        <v>5715.9262694114859</v>
      </c>
      <c r="AK30" s="33">
        <f t="shared" si="36"/>
        <v>1089.9241293481782</v>
      </c>
      <c r="AL30" s="35">
        <f t="shared" si="37"/>
        <v>0.23560821987282141</v>
      </c>
      <c r="AM30" s="28">
        <f>F30*1.09</f>
        <v>2619.5179119310556</v>
      </c>
      <c r="AN30" s="7">
        <f t="shared" si="38"/>
        <v>3339.8853377120954</v>
      </c>
      <c r="AO30" s="4">
        <f t="shared" si="17"/>
        <v>5959.403249643151</v>
      </c>
      <c r="AP30" s="33">
        <f t="shared" si="39"/>
        <v>1333.4011095798433</v>
      </c>
      <c r="AQ30" s="35">
        <f t="shared" si="40"/>
        <v>0.28824048697080701</v>
      </c>
      <c r="AR30" s="28">
        <f t="shared" ref="AR30:AR37" si="55">F30*1.105</f>
        <v>2655.5663235631341</v>
      </c>
      <c r="AS30" s="7">
        <f t="shared" si="41"/>
        <v>3551.8199577656915</v>
      </c>
      <c r="AT30" s="4">
        <f t="shared" si="18"/>
        <v>6207.3862813288251</v>
      </c>
      <c r="AU30" s="33">
        <f t="shared" si="42"/>
        <v>1581.3841412655174</v>
      </c>
      <c r="AV30" s="35">
        <f t="shared" si="43"/>
        <v>0.3418468244037336</v>
      </c>
      <c r="AW30" s="28">
        <f>F30*1.12+0.01</f>
        <v>2691.6247351952134</v>
      </c>
      <c r="AX30" s="7">
        <f t="shared" si="44"/>
        <v>3768.2746292732986</v>
      </c>
      <c r="AY30" s="4">
        <f t="shared" si="20"/>
        <v>6459.8993644685124</v>
      </c>
      <c r="AZ30" s="33">
        <f t="shared" si="45"/>
        <v>1833.8972244052047</v>
      </c>
      <c r="BA30" s="35">
        <f t="shared" si="46"/>
        <v>0.39643242023664682</v>
      </c>
    </row>
    <row r="31" spans="1:53" ht="15.6" x14ac:dyDescent="0.3">
      <c r="A31" s="14" t="s">
        <v>1</v>
      </c>
      <c r="B31" s="15">
        <f t="shared" si="53"/>
        <v>11</v>
      </c>
      <c r="C31" s="10">
        <f>F31*(1+0.12)</f>
        <v>2575.7078805695824</v>
      </c>
      <c r="D31" s="7">
        <f t="shared" si="1"/>
        <v>3605.9910327974148</v>
      </c>
      <c r="E31" s="48">
        <f t="shared" si="2"/>
        <v>6181.6989133669977</v>
      </c>
      <c r="F31" s="28">
        <v>2299.7391790799838</v>
      </c>
      <c r="G31" s="53">
        <f t="shared" si="3"/>
        <v>2069.7652611719855</v>
      </c>
      <c r="H31" s="7">
        <v>59.87</v>
      </c>
      <c r="I31" s="4">
        <f t="shared" si="22"/>
        <v>4429.3744402519687</v>
      </c>
      <c r="J31" s="10">
        <f t="shared" si="4"/>
        <v>275.96870148959852</v>
      </c>
      <c r="K31" s="7">
        <f t="shared" si="5"/>
        <v>1536.2257716254294</v>
      </c>
      <c r="L31" s="4">
        <f t="shared" si="6"/>
        <v>1752.3244731150289</v>
      </c>
      <c r="M31" s="19">
        <f t="shared" si="7"/>
        <v>0.39561443647454347</v>
      </c>
      <c r="N31" s="28">
        <f t="shared" si="52"/>
        <v>2334.2352667661835</v>
      </c>
      <c r="O31" s="7">
        <f t="shared" si="23"/>
        <v>2246.7014442624518</v>
      </c>
      <c r="P31" s="4">
        <f t="shared" si="8"/>
        <v>4580.9367110286348</v>
      </c>
      <c r="Q31" s="33">
        <f t="shared" si="24"/>
        <v>151.56227077666608</v>
      </c>
      <c r="R31" s="35">
        <f t="shared" si="25"/>
        <v>3.4217534060643637E-2</v>
      </c>
      <c r="S31" s="28">
        <f>F31*1.03</f>
        <v>2368.7313544523836</v>
      </c>
      <c r="T31" s="7">
        <f t="shared" si="26"/>
        <v>2427.949638313693</v>
      </c>
      <c r="U31" s="4">
        <f t="shared" si="10"/>
        <v>4796.6809927660761</v>
      </c>
      <c r="V31" s="33">
        <f t="shared" si="27"/>
        <v>367.30655251410735</v>
      </c>
      <c r="W31" s="35">
        <f t="shared" si="28"/>
        <v>8.2925152855944331E-2</v>
      </c>
      <c r="X31" s="28">
        <f>F31*1.045</f>
        <v>2403.2274421385828</v>
      </c>
      <c r="Y31" s="7">
        <f t="shared" si="29"/>
        <v>2613.5098433257085</v>
      </c>
      <c r="Z31" s="4">
        <f t="shared" si="11"/>
        <v>5016.7372854642908</v>
      </c>
      <c r="AA31" s="33">
        <f t="shared" si="30"/>
        <v>587.3628452123221</v>
      </c>
      <c r="AB31" s="35">
        <f t="shared" si="31"/>
        <v>0.13260627502490158</v>
      </c>
      <c r="AC31" s="28">
        <f t="shared" si="12"/>
        <v>2437.7235298247829</v>
      </c>
      <c r="AD31" s="7">
        <f t="shared" si="32"/>
        <v>2803.3820592985003</v>
      </c>
      <c r="AE31" s="4">
        <f t="shared" si="13"/>
        <v>5241.1055891232827</v>
      </c>
      <c r="AF31" s="33">
        <f t="shared" si="33"/>
        <v>811.73114887131396</v>
      </c>
      <c r="AG31" s="35">
        <f t="shared" si="34"/>
        <v>0.18326090056751623</v>
      </c>
      <c r="AH31" s="28">
        <f t="shared" si="54"/>
        <v>2472.2196175109825</v>
      </c>
      <c r="AI31" s="7">
        <f t="shared" si="35"/>
        <v>2997.566286232066</v>
      </c>
      <c r="AJ31" s="4">
        <f t="shared" si="15"/>
        <v>5469.785903743048</v>
      </c>
      <c r="AK31" s="33">
        <f t="shared" si="36"/>
        <v>1040.4114634910793</v>
      </c>
      <c r="AL31" s="35">
        <f t="shared" si="37"/>
        <v>0.23488902948378748</v>
      </c>
      <c r="AM31" s="28">
        <f>F31*1.09</f>
        <v>2506.7157051971826</v>
      </c>
      <c r="AN31" s="7">
        <f t="shared" si="38"/>
        <v>3196.0625241264074</v>
      </c>
      <c r="AO31" s="4">
        <f t="shared" si="17"/>
        <v>5702.7782293235905</v>
      </c>
      <c r="AP31" s="33">
        <f t="shared" si="39"/>
        <v>1273.4037890716218</v>
      </c>
      <c r="AQ31" s="35">
        <f t="shared" si="40"/>
        <v>0.28749066177371607</v>
      </c>
      <c r="AR31" s="28">
        <f t="shared" si="55"/>
        <v>2541.2117928833823</v>
      </c>
      <c r="AS31" s="7">
        <f t="shared" si="41"/>
        <v>3398.8707729815237</v>
      </c>
      <c r="AT31" s="4">
        <f t="shared" si="18"/>
        <v>5940.0825658649064</v>
      </c>
      <c r="AU31" s="33">
        <f t="shared" si="42"/>
        <v>1510.7081256129377</v>
      </c>
      <c r="AV31" s="35">
        <f t="shared" si="43"/>
        <v>0.34106579743730125</v>
      </c>
      <c r="AW31" s="28">
        <f>F31*1.12</f>
        <v>2575.7078805695824</v>
      </c>
      <c r="AX31" s="7">
        <f t="shared" si="44"/>
        <v>3605.9910327974148</v>
      </c>
      <c r="AY31" s="4">
        <f t="shared" si="20"/>
        <v>6181.6989133669977</v>
      </c>
      <c r="AZ31" s="33">
        <f t="shared" si="45"/>
        <v>1752.3244731150289</v>
      </c>
      <c r="BA31" s="35">
        <f t="shared" si="46"/>
        <v>0.39561443647454347</v>
      </c>
    </row>
    <row r="32" spans="1:53" ht="15.6" x14ac:dyDescent="0.3">
      <c r="A32" s="14" t="s">
        <v>5</v>
      </c>
      <c r="B32" s="15">
        <f t="shared" si="53"/>
        <v>10</v>
      </c>
      <c r="C32" s="10">
        <f>F32*(1+0.12)+0.01</f>
        <v>2464.8022302101267</v>
      </c>
      <c r="D32" s="7">
        <f t="shared" si="1"/>
        <v>3450.7231222941773</v>
      </c>
      <c r="E32" s="48">
        <f t="shared" si="2"/>
        <v>5915.5253525043045</v>
      </c>
      <c r="F32" s="28">
        <v>2200.7073484018983</v>
      </c>
      <c r="G32" s="53">
        <f t="shared" si="3"/>
        <v>1980.6366135617086</v>
      </c>
      <c r="H32" s="7">
        <v>59.87</v>
      </c>
      <c r="I32" s="4">
        <f t="shared" si="22"/>
        <v>4241.2139619636064</v>
      </c>
      <c r="J32" s="10">
        <f t="shared" si="4"/>
        <v>264.09488180822837</v>
      </c>
      <c r="K32" s="7">
        <f t="shared" si="5"/>
        <v>1470.0865087324687</v>
      </c>
      <c r="L32" s="4">
        <f t="shared" si="6"/>
        <v>1674.3113905406981</v>
      </c>
      <c r="M32" s="19">
        <f t="shared" si="7"/>
        <v>0.39477173412055866</v>
      </c>
      <c r="N32" s="28">
        <f t="shared" si="52"/>
        <v>2233.7179586279267</v>
      </c>
      <c r="O32" s="7">
        <f t="shared" si="23"/>
        <v>2149.9535351793793</v>
      </c>
      <c r="P32" s="4">
        <f t="shared" si="8"/>
        <v>4383.6714938073055</v>
      </c>
      <c r="Q32" s="33">
        <f t="shared" si="24"/>
        <v>142.45753184369914</v>
      </c>
      <c r="R32" s="35">
        <f t="shared" si="25"/>
        <v>3.3588857605699254E-2</v>
      </c>
      <c r="S32" s="28">
        <f>F32*1.03</f>
        <v>2266.7285688539555</v>
      </c>
      <c r="T32" s="7">
        <f t="shared" si="26"/>
        <v>2323.396783075304</v>
      </c>
      <c r="U32" s="4">
        <f t="shared" si="10"/>
        <v>4590.1253519292595</v>
      </c>
      <c r="V32" s="33">
        <f t="shared" si="27"/>
        <v>348.91138996565314</v>
      </c>
      <c r="W32" s="35">
        <f t="shared" si="28"/>
        <v>8.2266868187926417E-2</v>
      </c>
      <c r="X32" s="28">
        <f>F32*1.045</f>
        <v>2299.7391790799834</v>
      </c>
      <c r="Y32" s="7">
        <f t="shared" si="29"/>
        <v>2500.9663572494819</v>
      </c>
      <c r="Z32" s="4">
        <f t="shared" si="11"/>
        <v>4800.7055363294658</v>
      </c>
      <c r="AA32" s="33">
        <f t="shared" si="30"/>
        <v>559.49157436585938</v>
      </c>
      <c r="AB32" s="35">
        <f t="shared" si="31"/>
        <v>0.13191779037406184</v>
      </c>
      <c r="AC32" s="28">
        <f t="shared" si="12"/>
        <v>2332.7497893060122</v>
      </c>
      <c r="AD32" s="7">
        <f t="shared" si="32"/>
        <v>2682.6622577019139</v>
      </c>
      <c r="AE32" s="4">
        <f t="shared" si="13"/>
        <v>5015.412047007926</v>
      </c>
      <c r="AF32" s="33">
        <f t="shared" si="33"/>
        <v>774.19808504431967</v>
      </c>
      <c r="AG32" s="35">
        <f t="shared" si="34"/>
        <v>0.18254162416410602</v>
      </c>
      <c r="AH32" s="28">
        <f t="shared" si="54"/>
        <v>2365.7603995320405</v>
      </c>
      <c r="AI32" s="7">
        <f t="shared" si="35"/>
        <v>2868.4844844325989</v>
      </c>
      <c r="AJ32" s="4">
        <f t="shared" si="15"/>
        <v>5234.2448839646395</v>
      </c>
      <c r="AK32" s="33">
        <f t="shared" si="36"/>
        <v>993.0309220010331</v>
      </c>
      <c r="AL32" s="35">
        <f t="shared" si="37"/>
        <v>0.23413836955805867</v>
      </c>
      <c r="AM32" s="28">
        <f>F32*1.09</f>
        <v>2398.7710097580693</v>
      </c>
      <c r="AN32" s="7">
        <f t="shared" si="38"/>
        <v>3058.4330374415381</v>
      </c>
      <c r="AO32" s="4">
        <f t="shared" si="17"/>
        <v>5457.2040471996079</v>
      </c>
      <c r="AP32" s="33">
        <f t="shared" si="39"/>
        <v>1215.9900852360015</v>
      </c>
      <c r="AQ32" s="35">
        <f t="shared" si="40"/>
        <v>0.28670802655592026</v>
      </c>
      <c r="AR32" s="28">
        <f t="shared" si="55"/>
        <v>2431.7816199840977</v>
      </c>
      <c r="AS32" s="7">
        <f t="shared" si="41"/>
        <v>3252.5079167287304</v>
      </c>
      <c r="AT32" s="4">
        <f t="shared" si="18"/>
        <v>5684.2895367128276</v>
      </c>
      <c r="AU32" s="33">
        <f t="shared" si="42"/>
        <v>1443.0755747492212</v>
      </c>
      <c r="AV32" s="35">
        <f t="shared" si="43"/>
        <v>0.34025059515768996</v>
      </c>
      <c r="AW32" s="28">
        <f>F32*1.12+0.01</f>
        <v>2464.8022302101267</v>
      </c>
      <c r="AX32" s="7">
        <f t="shared" si="44"/>
        <v>3450.7231222941773</v>
      </c>
      <c r="AY32" s="4">
        <f t="shared" si="20"/>
        <v>5915.5253525043045</v>
      </c>
      <c r="AZ32" s="33">
        <f t="shared" si="45"/>
        <v>1674.3113905406981</v>
      </c>
      <c r="BA32" s="35">
        <f t="shared" si="46"/>
        <v>0.39477173412055866</v>
      </c>
    </row>
    <row r="33" spans="1:53" ht="15.6" x14ac:dyDescent="0.3">
      <c r="A33" s="14" t="s">
        <v>4</v>
      </c>
      <c r="B33" s="15">
        <f t="shared" si="53"/>
        <v>9</v>
      </c>
      <c r="C33" s="10">
        <f>F33*(1+0.12)</f>
        <v>2358.6528518757191</v>
      </c>
      <c r="D33" s="7">
        <f t="shared" si="1"/>
        <v>3302.1139926260066</v>
      </c>
      <c r="E33" s="48">
        <f t="shared" si="2"/>
        <v>5660.7668445017262</v>
      </c>
      <c r="F33" s="28">
        <v>2105.9400463176062</v>
      </c>
      <c r="G33" s="53">
        <f t="shared" si="3"/>
        <v>1895.3460416858456</v>
      </c>
      <c r="H33" s="7">
        <v>59.87</v>
      </c>
      <c r="I33" s="4">
        <f t="shared" si="22"/>
        <v>4061.1560880034517</v>
      </c>
      <c r="J33" s="10">
        <f t="shared" si="4"/>
        <v>252.7128055581129</v>
      </c>
      <c r="K33" s="7">
        <f t="shared" si="5"/>
        <v>1406.767950940161</v>
      </c>
      <c r="L33" s="4">
        <f t="shared" si="6"/>
        <v>1599.6107564982744</v>
      </c>
      <c r="M33" s="19">
        <f t="shared" si="7"/>
        <v>0.39388063936362422</v>
      </c>
      <c r="N33" s="28">
        <f t="shared" si="52"/>
        <v>2137.5291470123702</v>
      </c>
      <c r="O33" s="7">
        <f t="shared" si="23"/>
        <v>2057.3718039994064</v>
      </c>
      <c r="P33" s="4">
        <f t="shared" si="8"/>
        <v>4194.9009510117767</v>
      </c>
      <c r="Q33" s="33">
        <f t="shared" si="24"/>
        <v>133.74486300832496</v>
      </c>
      <c r="R33" s="35">
        <f t="shared" si="25"/>
        <v>3.2932706872164742E-2</v>
      </c>
      <c r="S33" s="28">
        <f>F33*1.03</f>
        <v>2169.1182477071343</v>
      </c>
      <c r="T33" s="7">
        <f t="shared" si="26"/>
        <v>2223.3462038998123</v>
      </c>
      <c r="U33" s="4">
        <f t="shared" si="10"/>
        <v>4392.4644516069466</v>
      </c>
      <c r="V33" s="33">
        <f t="shared" si="27"/>
        <v>331.30836360349485</v>
      </c>
      <c r="W33" s="35">
        <f t="shared" si="28"/>
        <v>8.1579815309776205E-2</v>
      </c>
      <c r="X33" s="28">
        <f>F33*1.045</f>
        <v>2200.7073484018983</v>
      </c>
      <c r="Y33" s="7">
        <f t="shared" si="29"/>
        <v>2393.2692413870641</v>
      </c>
      <c r="Z33" s="4">
        <f t="shared" si="11"/>
        <v>4593.9765897889629</v>
      </c>
      <c r="AA33" s="33">
        <f t="shared" si="30"/>
        <v>532.82050178551117</v>
      </c>
      <c r="AB33" s="35">
        <f t="shared" si="31"/>
        <v>0.13119921772015827</v>
      </c>
      <c r="AC33" s="28">
        <f t="shared" si="12"/>
        <v>2232.2964490966629</v>
      </c>
      <c r="AD33" s="7">
        <f t="shared" si="32"/>
        <v>2567.1409164611623</v>
      </c>
      <c r="AE33" s="4">
        <f t="shared" si="13"/>
        <v>4799.4373655578256</v>
      </c>
      <c r="AF33" s="33">
        <f t="shared" si="33"/>
        <v>738.2812775543739</v>
      </c>
      <c r="AG33" s="35">
        <f t="shared" si="34"/>
        <v>0.18179091410331097</v>
      </c>
      <c r="AH33" s="28">
        <f t="shared" si="54"/>
        <v>2263.8855497914265</v>
      </c>
      <c r="AI33" s="7">
        <f t="shared" si="35"/>
        <v>2744.9612291221042</v>
      </c>
      <c r="AJ33" s="4">
        <f t="shared" si="15"/>
        <v>5008.8467789135302</v>
      </c>
      <c r="AK33" s="33">
        <f t="shared" si="36"/>
        <v>947.6906909100785</v>
      </c>
      <c r="AL33" s="35">
        <f t="shared" si="37"/>
        <v>0.23335490445923315</v>
      </c>
      <c r="AM33" s="28">
        <f>F33*1.09</f>
        <v>2295.474650486191</v>
      </c>
      <c r="AN33" s="7">
        <f t="shared" si="38"/>
        <v>2926.7301793698934</v>
      </c>
      <c r="AO33" s="4">
        <f t="shared" si="17"/>
        <v>5222.204829856084</v>
      </c>
      <c r="AP33" s="33">
        <f t="shared" si="39"/>
        <v>1161.0487418526322</v>
      </c>
      <c r="AQ33" s="35">
        <f t="shared" si="40"/>
        <v>0.28589118878792658</v>
      </c>
      <c r="AR33" s="28">
        <f t="shared" si="55"/>
        <v>2327.0637511809546</v>
      </c>
      <c r="AS33" s="7">
        <f t="shared" si="41"/>
        <v>3112.4477672045264</v>
      </c>
      <c r="AT33" s="4">
        <f t="shared" si="18"/>
        <v>5439.5115183854814</v>
      </c>
      <c r="AU33" s="33">
        <f t="shared" si="42"/>
        <v>1378.3554303820297</v>
      </c>
      <c r="AV33" s="35">
        <f t="shared" si="43"/>
        <v>0.33939976708938996</v>
      </c>
      <c r="AW33" s="28">
        <f>F33*1.12</f>
        <v>2358.6528518757191</v>
      </c>
      <c r="AX33" s="7">
        <f t="shared" si="44"/>
        <v>3302.1139926260066</v>
      </c>
      <c r="AY33" s="4">
        <f t="shared" si="20"/>
        <v>5660.7668445017262</v>
      </c>
      <c r="AZ33" s="33">
        <f t="shared" si="45"/>
        <v>1599.6107564982744</v>
      </c>
      <c r="BA33" s="35">
        <f t="shared" si="46"/>
        <v>0.39388063936362422</v>
      </c>
    </row>
    <row r="34" spans="1:53" ht="15.6" x14ac:dyDescent="0.3">
      <c r="A34" s="14" t="s">
        <v>2</v>
      </c>
      <c r="B34" s="15">
        <f t="shared" si="53"/>
        <v>8</v>
      </c>
      <c r="C34" s="10">
        <f>F34*(1+0.12)-0.01</f>
        <v>2231.4496517272651</v>
      </c>
      <c r="D34" s="7">
        <f t="shared" si="1"/>
        <v>3124.0295124181707</v>
      </c>
      <c r="E34" s="48">
        <f t="shared" si="2"/>
        <v>5355.4791641454358</v>
      </c>
      <c r="F34" s="28">
        <v>1992.3746890422008</v>
      </c>
      <c r="G34" s="53">
        <f t="shared" si="3"/>
        <v>1793.1372201379806</v>
      </c>
      <c r="H34" s="7">
        <v>59.87</v>
      </c>
      <c r="I34" s="4">
        <f t="shared" si="22"/>
        <v>3845.3819091801815</v>
      </c>
      <c r="J34" s="10">
        <f t="shared" si="4"/>
        <v>239.07496268506429</v>
      </c>
      <c r="K34" s="7">
        <f t="shared" si="5"/>
        <v>1330.8922922801901</v>
      </c>
      <c r="L34" s="4">
        <f t="shared" si="6"/>
        <v>1510.0972549652543</v>
      </c>
      <c r="M34" s="19">
        <f t="shared" si="7"/>
        <v>0.3927041034234231</v>
      </c>
      <c r="N34" s="28">
        <f t="shared" si="52"/>
        <v>2022.2603093778337</v>
      </c>
      <c r="O34" s="7">
        <f t="shared" si="23"/>
        <v>1946.4255477761649</v>
      </c>
      <c r="P34" s="4">
        <f t="shared" si="8"/>
        <v>3968.6858571539988</v>
      </c>
      <c r="Q34" s="33">
        <f t="shared" si="24"/>
        <v>123.30394797381723</v>
      </c>
      <c r="R34" s="35">
        <f t="shared" si="25"/>
        <v>3.2065462127298841E-2</v>
      </c>
      <c r="S34" s="28">
        <f>F34*1.03-0.01</f>
        <v>2052.1359297134668</v>
      </c>
      <c r="T34" s="7">
        <f t="shared" si="26"/>
        <v>2103.4393279563033</v>
      </c>
      <c r="U34" s="4">
        <f t="shared" si="10"/>
        <v>4155.5752576697705</v>
      </c>
      <c r="V34" s="33">
        <f t="shared" si="27"/>
        <v>310.19334848958897</v>
      </c>
      <c r="W34" s="35">
        <f t="shared" si="28"/>
        <v>8.0666460657407318E-2</v>
      </c>
      <c r="X34" s="28">
        <f>F34*1.045</f>
        <v>2082.0315500490997</v>
      </c>
      <c r="Y34" s="7">
        <f t="shared" si="29"/>
        <v>2264.2093106783959</v>
      </c>
      <c r="Z34" s="4">
        <f t="shared" si="11"/>
        <v>4346.2408607274956</v>
      </c>
      <c r="AA34" s="33">
        <f t="shared" si="30"/>
        <v>500.85895154731406</v>
      </c>
      <c r="AB34" s="35">
        <f t="shared" si="31"/>
        <v>0.13024946894132941</v>
      </c>
      <c r="AC34" s="28">
        <f t="shared" si="12"/>
        <v>2111.9171703847328</v>
      </c>
      <c r="AD34" s="7">
        <f t="shared" si="32"/>
        <v>2428.7047459424425</v>
      </c>
      <c r="AE34" s="4">
        <f t="shared" si="13"/>
        <v>4540.6219163271753</v>
      </c>
      <c r="AF34" s="33">
        <f t="shared" si="33"/>
        <v>695.24000714699378</v>
      </c>
      <c r="AG34" s="35">
        <f t="shared" si="34"/>
        <v>0.18079868880831551</v>
      </c>
      <c r="AH34" s="28">
        <f t="shared" si="54"/>
        <v>2141.8027907203659</v>
      </c>
      <c r="AI34" s="7">
        <f t="shared" si="35"/>
        <v>2596.9358837484433</v>
      </c>
      <c r="AJ34" s="4">
        <f t="shared" si="15"/>
        <v>4738.7386744688092</v>
      </c>
      <c r="AK34" s="33">
        <f t="shared" si="36"/>
        <v>893.35676528862768</v>
      </c>
      <c r="AL34" s="35">
        <f t="shared" si="37"/>
        <v>0.23231938631528212</v>
      </c>
      <c r="AM34" s="28">
        <f>F34*1.09-0.01</f>
        <v>2171.6784110559988</v>
      </c>
      <c r="AN34" s="7">
        <f t="shared" si="38"/>
        <v>2768.8899740963984</v>
      </c>
      <c r="AO34" s="4">
        <f t="shared" si="17"/>
        <v>4940.5683851523972</v>
      </c>
      <c r="AP34" s="33">
        <f t="shared" si="39"/>
        <v>1095.1864759722157</v>
      </c>
      <c r="AQ34" s="35">
        <f t="shared" si="40"/>
        <v>0.28480564527482904</v>
      </c>
      <c r="AR34" s="28">
        <f t="shared" si="55"/>
        <v>2201.5740313916317</v>
      </c>
      <c r="AS34" s="7">
        <f t="shared" si="41"/>
        <v>2944.605266986307</v>
      </c>
      <c r="AT34" s="4">
        <f t="shared" si="18"/>
        <v>5146.1792983779387</v>
      </c>
      <c r="AU34" s="33">
        <f t="shared" si="42"/>
        <v>1300.7973891977572</v>
      </c>
      <c r="AV34" s="35">
        <f t="shared" si="43"/>
        <v>0.33827521424915669</v>
      </c>
      <c r="AW34" s="28">
        <f>F34*1.12-0.01</f>
        <v>2231.4496517272651</v>
      </c>
      <c r="AX34" s="7">
        <f t="shared" si="44"/>
        <v>3124.0295124181707</v>
      </c>
      <c r="AY34" s="4">
        <f t="shared" si="20"/>
        <v>5355.4791641454358</v>
      </c>
      <c r="AZ34" s="33">
        <f t="shared" si="45"/>
        <v>1510.0972549652543</v>
      </c>
      <c r="BA34" s="35">
        <f t="shared" si="46"/>
        <v>0.3927041034234231</v>
      </c>
    </row>
    <row r="35" spans="1:53" ht="15.6" x14ac:dyDescent="0.3">
      <c r="A35" s="14" t="s">
        <v>3</v>
      </c>
      <c r="B35" s="15">
        <f t="shared" si="53"/>
        <v>7</v>
      </c>
      <c r="C35" s="10">
        <f>F35*(1+0.12)</f>
        <v>2135.3680877772872</v>
      </c>
      <c r="D35" s="7">
        <f t="shared" si="1"/>
        <v>2989.5153228882018</v>
      </c>
      <c r="E35" s="48">
        <f t="shared" si="2"/>
        <v>5124.8834106654886</v>
      </c>
      <c r="F35" s="28">
        <v>1906.5786498011491</v>
      </c>
      <c r="G35" s="53">
        <f t="shared" si="3"/>
        <v>1715.9207848210342</v>
      </c>
      <c r="H35" s="7">
        <v>59.87</v>
      </c>
      <c r="I35" s="4">
        <f t="shared" si="22"/>
        <v>3682.3694346221832</v>
      </c>
      <c r="J35" s="10">
        <f t="shared" si="4"/>
        <v>228.78943797613806</v>
      </c>
      <c r="K35" s="7">
        <f t="shared" si="5"/>
        <v>1273.5945380671676</v>
      </c>
      <c r="L35" s="4">
        <f t="shared" si="6"/>
        <v>1442.5139760433053</v>
      </c>
      <c r="M35" s="19">
        <f t="shared" si="7"/>
        <v>0.39173526764603656</v>
      </c>
      <c r="N35" s="28">
        <f t="shared" si="52"/>
        <v>1935.1773295481662</v>
      </c>
      <c r="O35" s="7">
        <f t="shared" si="23"/>
        <v>1862.6081796901101</v>
      </c>
      <c r="P35" s="4">
        <f t="shared" si="8"/>
        <v>3797.7855092382761</v>
      </c>
      <c r="Q35" s="33">
        <f t="shared" si="24"/>
        <v>115.41607461609283</v>
      </c>
      <c r="R35" s="35">
        <f t="shared" si="25"/>
        <v>3.1342883071680365E-2</v>
      </c>
      <c r="S35" s="28">
        <f>F35*1.03</f>
        <v>1963.7760092951837</v>
      </c>
      <c r="T35" s="7">
        <f t="shared" si="26"/>
        <v>2012.8704095275632</v>
      </c>
      <c r="U35" s="4">
        <f t="shared" si="10"/>
        <v>3976.6464188227469</v>
      </c>
      <c r="V35" s="33">
        <f t="shared" si="27"/>
        <v>294.27698420056367</v>
      </c>
      <c r="W35" s="35">
        <f t="shared" si="28"/>
        <v>7.991511699878015E-2</v>
      </c>
      <c r="X35" s="28">
        <f>F35*1.045+0.01</f>
        <v>1992.3846890422008</v>
      </c>
      <c r="Y35" s="7">
        <f t="shared" si="29"/>
        <v>2166.7183493333932</v>
      </c>
      <c r="Z35" s="4">
        <f t="shared" si="11"/>
        <v>4159.1030383755942</v>
      </c>
      <c r="AA35" s="33">
        <f t="shared" si="30"/>
        <v>476.73360375341099</v>
      </c>
      <c r="AB35" s="35">
        <f t="shared" si="31"/>
        <v>0.12946381731042272</v>
      </c>
      <c r="AC35" s="28">
        <f t="shared" si="12"/>
        <v>2020.9733687892183</v>
      </c>
      <c r="AD35" s="7">
        <f t="shared" si="32"/>
        <v>2324.1193741076008</v>
      </c>
      <c r="AE35" s="4">
        <f t="shared" si="13"/>
        <v>4345.0927428968189</v>
      </c>
      <c r="AF35" s="33">
        <f t="shared" si="33"/>
        <v>662.72330827463566</v>
      </c>
      <c r="AG35" s="35">
        <f t="shared" si="34"/>
        <v>0.17997197729364492</v>
      </c>
      <c r="AH35" s="28">
        <f t="shared" si="54"/>
        <v>2049.5720485362353</v>
      </c>
      <c r="AI35" s="7">
        <f t="shared" si="35"/>
        <v>2485.1061088501851</v>
      </c>
      <c r="AJ35" s="4">
        <f t="shared" si="15"/>
        <v>4534.6781573864209</v>
      </c>
      <c r="AK35" s="33">
        <f t="shared" si="36"/>
        <v>852.3087227642377</v>
      </c>
      <c r="AL35" s="35">
        <f t="shared" si="37"/>
        <v>0.23145660366141016</v>
      </c>
      <c r="AM35" s="28">
        <f>F35*1.09</f>
        <v>2078.1707282832526</v>
      </c>
      <c r="AN35" s="7">
        <f t="shared" si="38"/>
        <v>2649.6676785611471</v>
      </c>
      <c r="AO35" s="4">
        <f t="shared" si="17"/>
        <v>4727.8384068443993</v>
      </c>
      <c r="AP35" s="33">
        <f t="shared" si="39"/>
        <v>1045.4689722222161</v>
      </c>
      <c r="AQ35" s="35">
        <f t="shared" si="40"/>
        <v>0.28391202750939704</v>
      </c>
      <c r="AR35" s="28">
        <f t="shared" si="55"/>
        <v>2106.7694080302699</v>
      </c>
      <c r="AS35" s="7">
        <f t="shared" si="41"/>
        <v>2817.8040832404859</v>
      </c>
      <c r="AT35" s="4">
        <f t="shared" si="18"/>
        <v>4924.5734912707558</v>
      </c>
      <c r="AU35" s="33">
        <f t="shared" si="42"/>
        <v>1242.2040566485725</v>
      </c>
      <c r="AV35" s="35">
        <f t="shared" si="43"/>
        <v>0.33733824883760599</v>
      </c>
      <c r="AW35" s="28">
        <f>F35*1.12</f>
        <v>2135.3680877772872</v>
      </c>
      <c r="AX35" s="7">
        <f t="shared" si="44"/>
        <v>2989.5153228882018</v>
      </c>
      <c r="AY35" s="4">
        <f t="shared" si="20"/>
        <v>5124.8834106654886</v>
      </c>
      <c r="AZ35" s="33">
        <f t="shared" si="45"/>
        <v>1442.5139760433053</v>
      </c>
      <c r="BA35" s="35">
        <f t="shared" si="46"/>
        <v>0.39173526764603656</v>
      </c>
    </row>
    <row r="36" spans="1:53" ht="15.6" x14ac:dyDescent="0.3">
      <c r="A36" s="14" t="s">
        <v>2</v>
      </c>
      <c r="B36" s="15">
        <f t="shared" si="53"/>
        <v>6</v>
      </c>
      <c r="C36" s="10">
        <f>F36*(1+0.12)+0.01</f>
        <v>2043.42443806439</v>
      </c>
      <c r="D36" s="7">
        <f t="shared" si="1"/>
        <v>2860.7942132901458</v>
      </c>
      <c r="E36" s="48">
        <f t="shared" si="2"/>
        <v>4904.2186513545357</v>
      </c>
      <c r="F36" s="28">
        <v>1824.4771768432051</v>
      </c>
      <c r="G36" s="53">
        <f t="shared" si="3"/>
        <v>1642.0294591588847</v>
      </c>
      <c r="H36" s="7">
        <v>59.87</v>
      </c>
      <c r="I36" s="4">
        <f t="shared" si="22"/>
        <v>3526.37663600209</v>
      </c>
      <c r="J36" s="10">
        <f t="shared" si="4"/>
        <v>218.94726122118482</v>
      </c>
      <c r="K36" s="7">
        <f t="shared" si="5"/>
        <v>1218.764754131261</v>
      </c>
      <c r="L36" s="4">
        <f t="shared" si="6"/>
        <v>1377.8420153524457</v>
      </c>
      <c r="M36" s="19">
        <f t="shared" si="7"/>
        <v>0.3907245758395585</v>
      </c>
      <c r="N36" s="28">
        <f t="shared" si="52"/>
        <v>1851.844334495853</v>
      </c>
      <c r="O36" s="7">
        <f t="shared" si="23"/>
        <v>1782.4001719522585</v>
      </c>
      <c r="P36" s="4">
        <f t="shared" si="8"/>
        <v>3634.2445064481117</v>
      </c>
      <c r="Q36" s="33">
        <f t="shared" si="24"/>
        <v>107.8678704460217</v>
      </c>
      <c r="R36" s="35">
        <f t="shared" si="25"/>
        <v>3.0588868286149162E-2</v>
      </c>
      <c r="S36" s="28">
        <f>F36*1.03</f>
        <v>1879.2114921485013</v>
      </c>
      <c r="T36" s="7">
        <f t="shared" si="26"/>
        <v>1926.1917794522137</v>
      </c>
      <c r="U36" s="4">
        <f t="shared" si="10"/>
        <v>3805.403271600715</v>
      </c>
      <c r="V36" s="33">
        <f t="shared" si="27"/>
        <v>279.02663559862503</v>
      </c>
      <c r="W36" s="35">
        <f t="shared" si="28"/>
        <v>7.912559105284965E-2</v>
      </c>
      <c r="X36" s="28">
        <f>F36*1.045</f>
        <v>1906.5786498011491</v>
      </c>
      <c r="Y36" s="7">
        <f t="shared" si="29"/>
        <v>2073.4042816587494</v>
      </c>
      <c r="Z36" s="4">
        <f t="shared" si="11"/>
        <v>3979.9829314598983</v>
      </c>
      <c r="AA36" s="33">
        <f t="shared" si="30"/>
        <v>453.6062954578083</v>
      </c>
      <c r="AB36" s="35">
        <f t="shared" si="31"/>
        <v>0.12863240154973041</v>
      </c>
      <c r="AC36" s="28">
        <f t="shared" si="12"/>
        <v>1933.9458074537974</v>
      </c>
      <c r="AD36" s="7">
        <f t="shared" si="32"/>
        <v>2224.0376785718668</v>
      </c>
      <c r="AE36" s="4">
        <f t="shared" si="13"/>
        <v>4157.9834860256642</v>
      </c>
      <c r="AF36" s="33">
        <f t="shared" si="33"/>
        <v>631.60685002357422</v>
      </c>
      <c r="AG36" s="35">
        <f t="shared" si="34"/>
        <v>0.17910929977679216</v>
      </c>
      <c r="AH36" s="28">
        <f>F36*1.075+0.01</f>
        <v>1961.3229651064455</v>
      </c>
      <c r="AI36" s="7">
        <f t="shared" si="35"/>
        <v>2378.1040951915652</v>
      </c>
      <c r="AJ36" s="4">
        <f t="shared" si="15"/>
        <v>4339.4270602980105</v>
      </c>
      <c r="AK36" s="33">
        <f t="shared" si="36"/>
        <v>813.05042429592049</v>
      </c>
      <c r="AL36" s="35">
        <f t="shared" si="37"/>
        <v>0.23056255987950536</v>
      </c>
      <c r="AM36" s="28">
        <f>F36*1.09</f>
        <v>1988.6801227590938</v>
      </c>
      <c r="AN36" s="7">
        <f t="shared" si="38"/>
        <v>2535.5671565178445</v>
      </c>
      <c r="AO36" s="4">
        <f t="shared" si="17"/>
        <v>4524.2472792769386</v>
      </c>
      <c r="AP36" s="33">
        <f t="shared" si="39"/>
        <v>997.87064327484859</v>
      </c>
      <c r="AQ36" s="35">
        <f t="shared" si="40"/>
        <v>0.28297335942145718</v>
      </c>
      <c r="AR36" s="28">
        <f t="shared" si="55"/>
        <v>2016.0472804117417</v>
      </c>
      <c r="AS36" s="7">
        <f t="shared" si="41"/>
        <v>2696.4632375507044</v>
      </c>
      <c r="AT36" s="4">
        <f t="shared" si="18"/>
        <v>4712.5105179624461</v>
      </c>
      <c r="AU36" s="33">
        <f t="shared" si="42"/>
        <v>1186.1338819603561</v>
      </c>
      <c r="AV36" s="35">
        <f t="shared" si="43"/>
        <v>0.33636052083906026</v>
      </c>
      <c r="AW36" s="28">
        <f>F36*1.12+0.01</f>
        <v>2043.42443806439</v>
      </c>
      <c r="AX36" s="7">
        <f t="shared" si="44"/>
        <v>2860.7942132901458</v>
      </c>
      <c r="AY36" s="4">
        <f t="shared" si="20"/>
        <v>4904.2186513545357</v>
      </c>
      <c r="AZ36" s="33">
        <f t="shared" si="45"/>
        <v>1377.8420153524457</v>
      </c>
      <c r="BA36" s="35">
        <f t="shared" si="46"/>
        <v>0.3907245758395585</v>
      </c>
    </row>
    <row r="37" spans="1:53" ht="15.6" x14ac:dyDescent="0.3">
      <c r="A37" s="14" t="s">
        <v>1</v>
      </c>
      <c r="B37" s="15">
        <f t="shared" si="53"/>
        <v>5</v>
      </c>
      <c r="C37" s="10">
        <f>F37*(1+0.12)</f>
        <v>1955.4205148941533</v>
      </c>
      <c r="D37" s="7">
        <f t="shared" si="1"/>
        <v>2737.5887208518143</v>
      </c>
      <c r="E37" s="48">
        <f t="shared" si="2"/>
        <v>4693.0092357459671</v>
      </c>
      <c r="F37" s="28">
        <v>1745.9111740126366</v>
      </c>
      <c r="G37" s="53">
        <f t="shared" si="3"/>
        <v>1571.320056611373</v>
      </c>
      <c r="H37" s="7">
        <v>59.87</v>
      </c>
      <c r="I37" s="4">
        <f t="shared" si="22"/>
        <v>3377.1012306240095</v>
      </c>
      <c r="J37" s="10">
        <f t="shared" si="4"/>
        <v>209.50934088151666</v>
      </c>
      <c r="K37" s="7">
        <f t="shared" si="5"/>
        <v>1166.2686642404412</v>
      </c>
      <c r="L37" s="4">
        <f t="shared" si="6"/>
        <v>1315.9080051219576</v>
      </c>
      <c r="M37" s="19">
        <f t="shared" si="7"/>
        <v>0.38965607343633241</v>
      </c>
      <c r="N37" s="28">
        <f t="shared" si="52"/>
        <v>1772.099841622826</v>
      </c>
      <c r="O37" s="7">
        <f t="shared" si="23"/>
        <v>1705.64609756197</v>
      </c>
      <c r="P37" s="4">
        <f t="shared" si="8"/>
        <v>3477.745939184796</v>
      </c>
      <c r="Q37" s="33">
        <f t="shared" si="24"/>
        <v>100.64470856078651</v>
      </c>
      <c r="R37" s="35">
        <f t="shared" si="25"/>
        <v>2.9802099992776859E-2</v>
      </c>
      <c r="S37" s="28">
        <f>F37*1.03</f>
        <v>1798.2885092330157</v>
      </c>
      <c r="T37" s="7">
        <f t="shared" si="26"/>
        <v>1843.2457219638409</v>
      </c>
      <c r="U37" s="4">
        <f t="shared" si="10"/>
        <v>3641.5342311968566</v>
      </c>
      <c r="V37" s="33">
        <f t="shared" si="27"/>
        <v>264.43300057284705</v>
      </c>
      <c r="W37" s="35">
        <f t="shared" si="28"/>
        <v>7.8301769036395158E-2</v>
      </c>
      <c r="X37" s="28">
        <f>F37*1.045</f>
        <v>1824.4771768432051</v>
      </c>
      <c r="Y37" s="7">
        <f t="shared" si="29"/>
        <v>1984.1189298169854</v>
      </c>
      <c r="Z37" s="4">
        <f t="shared" si="11"/>
        <v>3808.5961066601903</v>
      </c>
      <c r="AA37" s="33">
        <f t="shared" si="30"/>
        <v>431.49487603618081</v>
      </c>
      <c r="AB37" s="35">
        <f t="shared" si="31"/>
        <v>0.12777078522945273</v>
      </c>
      <c r="AC37" s="28">
        <f t="shared" si="12"/>
        <v>1850.6658444533948</v>
      </c>
      <c r="AD37" s="7">
        <f t="shared" si="32"/>
        <v>2128.2657211214037</v>
      </c>
      <c r="AE37" s="4">
        <f t="shared" si="13"/>
        <v>3978.9315655747987</v>
      </c>
      <c r="AF37" s="33">
        <f t="shared" si="33"/>
        <v>601.83033495078917</v>
      </c>
      <c r="AG37" s="35">
        <f t="shared" si="34"/>
        <v>0.17820914857194997</v>
      </c>
      <c r="AH37" s="28">
        <f>F37*1.075</f>
        <v>1876.8545120635843</v>
      </c>
      <c r="AI37" s="7">
        <f t="shared" si="35"/>
        <v>2275.6860958770958</v>
      </c>
      <c r="AJ37" s="4">
        <f t="shared" si="15"/>
        <v>4152.5406079406803</v>
      </c>
      <c r="AK37" s="33">
        <f t="shared" si="36"/>
        <v>775.43937731667074</v>
      </c>
      <c r="AL37" s="35">
        <f t="shared" si="37"/>
        <v>0.22961685906388646</v>
      </c>
      <c r="AM37" s="28">
        <f>F37*1.09</f>
        <v>1903.0431796737739</v>
      </c>
      <c r="AN37" s="7">
        <f t="shared" si="38"/>
        <v>2426.3800540840616</v>
      </c>
      <c r="AO37" s="4">
        <f t="shared" si="17"/>
        <v>4329.423233757836</v>
      </c>
      <c r="AP37" s="33">
        <f t="shared" si="39"/>
        <v>952.32200313382646</v>
      </c>
      <c r="AQ37" s="35">
        <f t="shared" si="40"/>
        <v>0.28199391670526253</v>
      </c>
      <c r="AR37" s="28">
        <f t="shared" si="55"/>
        <v>1929.2318472839634</v>
      </c>
      <c r="AS37" s="7">
        <f t="shared" si="41"/>
        <v>2580.3475957423007</v>
      </c>
      <c r="AT37" s="4">
        <f t="shared" si="18"/>
        <v>4509.579443026264</v>
      </c>
      <c r="AU37" s="33">
        <f t="shared" si="42"/>
        <v>1132.4782124022545</v>
      </c>
      <c r="AV37" s="35">
        <f t="shared" si="43"/>
        <v>0.33534032149607756</v>
      </c>
      <c r="AW37" s="28">
        <f>F37*1.12</f>
        <v>1955.4205148941533</v>
      </c>
      <c r="AX37" s="7">
        <f t="shared" si="44"/>
        <v>2737.5887208518143</v>
      </c>
      <c r="AY37" s="4">
        <f t="shared" si="20"/>
        <v>4693.0092357459671</v>
      </c>
      <c r="AZ37" s="33">
        <f t="shared" si="45"/>
        <v>1315.9080051219576</v>
      </c>
      <c r="BA37" s="35">
        <f t="shared" si="46"/>
        <v>0.38965607343633241</v>
      </c>
    </row>
    <row r="38" spans="1:53" ht="15.6" x14ac:dyDescent="0.3">
      <c r="A38" s="14" t="s">
        <v>0</v>
      </c>
      <c r="B38" s="15">
        <f t="shared" si="53"/>
        <v>4</v>
      </c>
      <c r="C38" s="10">
        <f>F38*(1+0.12)</f>
        <v>1871.2158037264626</v>
      </c>
      <c r="D38" s="7">
        <f t="shared" si="1"/>
        <v>2619.7021252170475</v>
      </c>
      <c r="E38" s="48">
        <f t="shared" si="2"/>
        <v>4490.9179289435106</v>
      </c>
      <c r="F38" s="28">
        <v>1670.7283961843414</v>
      </c>
      <c r="G38" s="53">
        <f t="shared" si="3"/>
        <v>1503.6555565659073</v>
      </c>
      <c r="H38" s="7">
        <v>59.87</v>
      </c>
      <c r="I38" s="4">
        <f t="shared" si="22"/>
        <v>3234.2539527502486</v>
      </c>
      <c r="J38" s="10">
        <f t="shared" si="4"/>
        <v>200.48740754212122</v>
      </c>
      <c r="K38" s="7">
        <f t="shared" si="5"/>
        <v>1116.0465686511402</v>
      </c>
      <c r="L38" s="4">
        <f t="shared" si="6"/>
        <v>1256.663976193262</v>
      </c>
      <c r="M38" s="19">
        <f t="shared" si="7"/>
        <v>0.38854833125415444</v>
      </c>
      <c r="N38" s="28">
        <f t="shared" si="52"/>
        <v>1695.7893221271063</v>
      </c>
      <c r="O38" s="7">
        <f t="shared" si="23"/>
        <v>1632.1972225473398</v>
      </c>
      <c r="P38" s="4">
        <f t="shared" si="8"/>
        <v>3327.9865446744461</v>
      </c>
      <c r="Q38" s="33">
        <f t="shared" si="24"/>
        <v>93.73259192419755</v>
      </c>
      <c r="R38" s="35">
        <f t="shared" si="25"/>
        <v>2.8981209667995309E-2</v>
      </c>
      <c r="S38" s="28">
        <f>F38*1.03</f>
        <v>1720.8502480698717</v>
      </c>
      <c r="T38" s="7">
        <f t="shared" si="26"/>
        <v>1763.8715042716183</v>
      </c>
      <c r="U38" s="4">
        <f t="shared" si="10"/>
        <v>3484.7217523414902</v>
      </c>
      <c r="V38" s="33">
        <f t="shared" si="27"/>
        <v>250.4677995912416</v>
      </c>
      <c r="W38" s="35">
        <f t="shared" si="28"/>
        <v>7.7442217973717323E-2</v>
      </c>
      <c r="X38" s="28">
        <f>F38*1.045</f>
        <v>1745.9111740126366</v>
      </c>
      <c r="Y38" s="7">
        <f t="shared" si="29"/>
        <v>1898.6784017387422</v>
      </c>
      <c r="Z38" s="4">
        <f t="shared" si="11"/>
        <v>3644.589575751379</v>
      </c>
      <c r="AA38" s="33">
        <f t="shared" si="30"/>
        <v>410.33562300113044</v>
      </c>
      <c r="AB38" s="35">
        <f t="shared" si="31"/>
        <v>0.12687180072925364</v>
      </c>
      <c r="AC38" s="28">
        <f t="shared" si="12"/>
        <v>1770.972099955402</v>
      </c>
      <c r="AD38" s="7">
        <f t="shared" si="32"/>
        <v>2036.617914948712</v>
      </c>
      <c r="AE38" s="4">
        <f t="shared" si="13"/>
        <v>3807.590014904114</v>
      </c>
      <c r="AF38" s="33">
        <f t="shared" si="33"/>
        <v>573.33606215386544</v>
      </c>
      <c r="AG38" s="35">
        <f t="shared" si="34"/>
        <v>0.17726995793460468</v>
      </c>
      <c r="AH38" s="28">
        <f>F38*1.075</f>
        <v>1796.0330258981669</v>
      </c>
      <c r="AI38" s="7">
        <f t="shared" si="35"/>
        <v>2177.6900439015271</v>
      </c>
      <c r="AJ38" s="4">
        <f t="shared" si="15"/>
        <v>3973.7230697996938</v>
      </c>
      <c r="AK38" s="33">
        <f t="shared" si="36"/>
        <v>739.46911704944523</v>
      </c>
      <c r="AL38" s="35">
        <f t="shared" si="37"/>
        <v>0.22863668958976999</v>
      </c>
      <c r="AM38" s="28">
        <f>F38*1.09+0.01</f>
        <v>1821.1039518409323</v>
      </c>
      <c r="AN38" s="7">
        <f t="shared" si="38"/>
        <v>2321.9075385971887</v>
      </c>
      <c r="AO38" s="4">
        <f t="shared" si="17"/>
        <v>4143.0114904381207</v>
      </c>
      <c r="AP38" s="33">
        <f t="shared" si="39"/>
        <v>908.75753768787217</v>
      </c>
      <c r="AQ38" s="35">
        <f t="shared" si="40"/>
        <v>0.28097902977442757</v>
      </c>
      <c r="AR38" s="28">
        <f>F38*1.105+0.01</f>
        <v>1846.1648777836972</v>
      </c>
      <c r="AS38" s="7">
        <f t="shared" si="41"/>
        <v>2469.2455240356949</v>
      </c>
      <c r="AT38" s="4">
        <f t="shared" si="18"/>
        <v>4315.4104018193921</v>
      </c>
      <c r="AU38" s="33">
        <f t="shared" si="42"/>
        <v>1081.1564490691435</v>
      </c>
      <c r="AV38" s="35">
        <f t="shared" si="43"/>
        <v>0.33428310357316926</v>
      </c>
      <c r="AW38" s="28">
        <f>F38*1.12</f>
        <v>1871.2158037264626</v>
      </c>
      <c r="AX38" s="7">
        <f t="shared" si="44"/>
        <v>2619.7021252170475</v>
      </c>
      <c r="AY38" s="4">
        <f t="shared" si="20"/>
        <v>4490.9179289435106</v>
      </c>
      <c r="AZ38" s="33">
        <f t="shared" si="45"/>
        <v>1256.663976193262</v>
      </c>
      <c r="BA38" s="35">
        <f t="shared" si="46"/>
        <v>0.38854833125415444</v>
      </c>
    </row>
    <row r="39" spans="1:53" ht="15.6" x14ac:dyDescent="0.3">
      <c r="A39" s="14"/>
      <c r="B39" s="15">
        <f t="shared" si="53"/>
        <v>3</v>
      </c>
      <c r="C39" s="10">
        <f>F39*(1+0.12)</f>
        <v>1770.3082343675144</v>
      </c>
      <c r="D39" s="7">
        <f t="shared" si="1"/>
        <v>2478.43152811452</v>
      </c>
      <c r="E39" s="48">
        <f t="shared" si="2"/>
        <v>4248.7397624820342</v>
      </c>
      <c r="F39" s="28">
        <v>1580.632352113852</v>
      </c>
      <c r="G39" s="53">
        <f t="shared" si="3"/>
        <v>1422.5691169024669</v>
      </c>
      <c r="H39" s="7">
        <v>59.87</v>
      </c>
      <c r="I39" s="4">
        <f t="shared" si="22"/>
        <v>3063.0714690163186</v>
      </c>
      <c r="J39" s="10">
        <f t="shared" si="4"/>
        <v>189.67588225366239</v>
      </c>
      <c r="K39" s="7">
        <f t="shared" si="5"/>
        <v>1055.8624112120531</v>
      </c>
      <c r="L39" s="4">
        <f t="shared" si="6"/>
        <v>1185.6682934657156</v>
      </c>
      <c r="M39" s="19">
        <f t="shared" si="7"/>
        <v>0.38708476294432781</v>
      </c>
      <c r="N39" s="28">
        <f t="shared" si="52"/>
        <v>1604.3418373955597</v>
      </c>
      <c r="O39" s="7">
        <f t="shared" si="23"/>
        <v>1544.1790184932263</v>
      </c>
      <c r="P39" s="4">
        <f t="shared" si="8"/>
        <v>3148.5208558887862</v>
      </c>
      <c r="Q39" s="33">
        <f t="shared" si="24"/>
        <v>85.449386872467585</v>
      </c>
      <c r="R39" s="35">
        <f t="shared" si="25"/>
        <v>2.7896635039961697E-2</v>
      </c>
      <c r="S39" s="28">
        <f>F39*1.03</f>
        <v>1628.0513226772675</v>
      </c>
      <c r="T39" s="7">
        <f t="shared" si="26"/>
        <v>1668.7526057441992</v>
      </c>
      <c r="U39" s="4">
        <f t="shared" si="10"/>
        <v>3296.8039284214665</v>
      </c>
      <c r="V39" s="33">
        <f t="shared" si="27"/>
        <v>233.73245940514789</v>
      </c>
      <c r="W39" s="35">
        <f t="shared" si="28"/>
        <v>7.6306564103843538E-2</v>
      </c>
      <c r="X39" s="28">
        <f>F39*1.045</f>
        <v>1651.7608079589752</v>
      </c>
      <c r="Y39" s="7">
        <f t="shared" si="29"/>
        <v>1796.2898786553853</v>
      </c>
      <c r="Z39" s="4">
        <f t="shared" si="11"/>
        <v>3448.0506866143605</v>
      </c>
      <c r="AA39" s="33">
        <f t="shared" si="30"/>
        <v>384.97921759804194</v>
      </c>
      <c r="AB39" s="35">
        <f t="shared" si="31"/>
        <v>0.12568404671330605</v>
      </c>
      <c r="AC39" s="28">
        <f t="shared" si="12"/>
        <v>1675.4702932406833</v>
      </c>
      <c r="AD39" s="7">
        <f t="shared" si="32"/>
        <v>1926.7908372267857</v>
      </c>
      <c r="AE39" s="4">
        <f t="shared" si="13"/>
        <v>3602.2611304674692</v>
      </c>
      <c r="AF39" s="33">
        <f t="shared" si="33"/>
        <v>539.18966145115064</v>
      </c>
      <c r="AG39" s="35">
        <f t="shared" si="34"/>
        <v>0.17602908286834951</v>
      </c>
      <c r="AH39" s="28">
        <f>F39*1.075</f>
        <v>1699.1797785223907</v>
      </c>
      <c r="AI39" s="7">
        <f t="shared" si="35"/>
        <v>2060.2554814583987</v>
      </c>
      <c r="AJ39" s="4">
        <f t="shared" si="15"/>
        <v>3759.4352599807894</v>
      </c>
      <c r="AK39" s="33">
        <f t="shared" si="36"/>
        <v>696.36379096447081</v>
      </c>
      <c r="AL39" s="35">
        <f t="shared" si="37"/>
        <v>0.22734167256897292</v>
      </c>
      <c r="AM39" s="28">
        <f>F39*1.09</f>
        <v>1722.8892638040988</v>
      </c>
      <c r="AN39" s="7">
        <f t="shared" si="38"/>
        <v>2196.6838113502258</v>
      </c>
      <c r="AO39" s="4">
        <f t="shared" si="17"/>
        <v>3919.5730751543247</v>
      </c>
      <c r="AP39" s="33">
        <f t="shared" si="39"/>
        <v>856.50160613800608</v>
      </c>
      <c r="AQ39" s="35">
        <f t="shared" si="40"/>
        <v>0.27962181581517748</v>
      </c>
      <c r="AR39" s="28">
        <f>F39*1.105</f>
        <v>1746.5987490858065</v>
      </c>
      <c r="AS39" s="7">
        <f t="shared" si="41"/>
        <v>2336.0758269022658</v>
      </c>
      <c r="AT39" s="4">
        <f t="shared" si="18"/>
        <v>4082.6745759880723</v>
      </c>
      <c r="AU39" s="33">
        <f t="shared" si="42"/>
        <v>1019.6031069717537</v>
      </c>
      <c r="AV39" s="35">
        <f t="shared" si="43"/>
        <v>0.33286951260696224</v>
      </c>
      <c r="AW39" s="28">
        <f>F39*1.12</f>
        <v>1770.3082343675144</v>
      </c>
      <c r="AX39" s="7">
        <f t="shared" si="44"/>
        <v>2478.43152811452</v>
      </c>
      <c r="AY39" s="4">
        <f t="shared" si="20"/>
        <v>4248.7397624820342</v>
      </c>
      <c r="AZ39" s="33">
        <f t="shared" si="45"/>
        <v>1185.6682934657156</v>
      </c>
      <c r="BA39" s="35">
        <f t="shared" si="46"/>
        <v>0.38708476294432781</v>
      </c>
    </row>
    <row r="40" spans="1:53" ht="15.6" x14ac:dyDescent="0.3">
      <c r="A40" s="14"/>
      <c r="B40" s="15">
        <f t="shared" si="53"/>
        <v>2</v>
      </c>
      <c r="C40" s="10">
        <f>F40*(1+0.12)+0.01</f>
        <v>1694.084865423459</v>
      </c>
      <c r="D40" s="7">
        <f t="shared" si="1"/>
        <v>2371.7188115928425</v>
      </c>
      <c r="E40" s="48">
        <f t="shared" si="2"/>
        <v>4065.8036770163017</v>
      </c>
      <c r="F40" s="28">
        <v>1512.5668441280882</v>
      </c>
      <c r="G40" s="53">
        <f t="shared" si="3"/>
        <v>1361.3101597152795</v>
      </c>
      <c r="H40" s="7">
        <v>59.87</v>
      </c>
      <c r="I40" s="4">
        <f t="shared" si="22"/>
        <v>2933.7470038433676</v>
      </c>
      <c r="J40" s="10">
        <f t="shared" si="4"/>
        <v>181.51802129537077</v>
      </c>
      <c r="K40" s="7">
        <f t="shared" si="5"/>
        <v>1010.408651877563</v>
      </c>
      <c r="L40" s="4">
        <f t="shared" si="6"/>
        <v>1132.0566731729341</v>
      </c>
      <c r="M40" s="19">
        <f t="shared" si="7"/>
        <v>0.38587399380037835</v>
      </c>
      <c r="N40" s="28">
        <f t="shared" si="52"/>
        <v>1535.2553467900093</v>
      </c>
      <c r="O40" s="7">
        <f t="shared" si="23"/>
        <v>1477.6832712853841</v>
      </c>
      <c r="P40" s="4">
        <f t="shared" si="8"/>
        <v>3012.9386180753936</v>
      </c>
      <c r="Q40" s="33">
        <f t="shared" si="24"/>
        <v>79.191614232026041</v>
      </c>
      <c r="R40" s="35">
        <f t="shared" si="25"/>
        <v>2.6993334506445421E-2</v>
      </c>
      <c r="S40" s="28">
        <f>F40*1.03+0.01</f>
        <v>1557.9538494519309</v>
      </c>
      <c r="T40" s="7">
        <f t="shared" si="26"/>
        <v>1596.902695688229</v>
      </c>
      <c r="U40" s="4">
        <f t="shared" si="10"/>
        <v>3154.8565451401601</v>
      </c>
      <c r="V40" s="33">
        <f t="shared" si="27"/>
        <v>221.10954129679249</v>
      </c>
      <c r="W40" s="35">
        <f t="shared" si="28"/>
        <v>7.5367624068171865E-2</v>
      </c>
      <c r="X40" s="28">
        <f>F40*1.045+0.01</f>
        <v>1580.642352113852</v>
      </c>
      <c r="Y40" s="7">
        <f t="shared" si="29"/>
        <v>1718.948557923814</v>
      </c>
      <c r="Z40" s="4">
        <f t="shared" si="11"/>
        <v>3299.5909100376657</v>
      </c>
      <c r="AA40" s="33">
        <f t="shared" si="30"/>
        <v>365.84390619429814</v>
      </c>
      <c r="AB40" s="35">
        <f t="shared" si="31"/>
        <v>0.12470192750602653</v>
      </c>
      <c r="AC40" s="28">
        <f t="shared" si="12"/>
        <v>1603.3208547757736</v>
      </c>
      <c r="AD40" s="7">
        <f t="shared" si="32"/>
        <v>1843.8189829921394</v>
      </c>
      <c r="AE40" s="4">
        <f t="shared" si="13"/>
        <v>3447.1398377679129</v>
      </c>
      <c r="AF40" s="33">
        <f t="shared" si="33"/>
        <v>513.39283392454536</v>
      </c>
      <c r="AG40" s="35">
        <f t="shared" si="34"/>
        <v>0.17499560570559525</v>
      </c>
      <c r="AH40" s="28">
        <f>F40*1.075</f>
        <v>1626.0093574376947</v>
      </c>
      <c r="AI40" s="7">
        <f t="shared" si="35"/>
        <v>1971.5363458932047</v>
      </c>
      <c r="AJ40" s="4">
        <f t="shared" si="15"/>
        <v>3597.5457033308994</v>
      </c>
      <c r="AK40" s="33">
        <f t="shared" si="36"/>
        <v>663.79869948753185</v>
      </c>
      <c r="AL40" s="35">
        <f t="shared" si="37"/>
        <v>0.22626310265265531</v>
      </c>
      <c r="AM40" s="28">
        <f>F40*1.09</f>
        <v>1648.6978600996163</v>
      </c>
      <c r="AN40" s="7">
        <f t="shared" si="38"/>
        <v>2102.0897716270106</v>
      </c>
      <c r="AO40" s="4">
        <f t="shared" si="17"/>
        <v>3750.7876317266268</v>
      </c>
      <c r="AP40" s="33">
        <f t="shared" si="39"/>
        <v>817.04062788325928</v>
      </c>
      <c r="AQ40" s="35">
        <f t="shared" si="40"/>
        <v>0.27849730287338742</v>
      </c>
      <c r="AR40" s="28">
        <f>F40*1.105</f>
        <v>1671.3863627615374</v>
      </c>
      <c r="AS40" s="7">
        <f t="shared" si="41"/>
        <v>2235.479260193556</v>
      </c>
      <c r="AT40" s="4">
        <f t="shared" si="18"/>
        <v>3906.8656229550934</v>
      </c>
      <c r="AU40" s="33">
        <f t="shared" si="42"/>
        <v>973.11861911172582</v>
      </c>
      <c r="AV40" s="35">
        <f t="shared" si="43"/>
        <v>0.33169820636779096</v>
      </c>
      <c r="AW40" s="28">
        <f>F40*1.12+0.01</f>
        <v>1694.084865423459</v>
      </c>
      <c r="AX40" s="7">
        <f t="shared" si="44"/>
        <v>2371.7188115928425</v>
      </c>
      <c r="AY40" s="4">
        <f t="shared" si="20"/>
        <v>4065.8036770163017</v>
      </c>
      <c r="AZ40" s="33">
        <f t="shared" si="45"/>
        <v>1132.0566731729341</v>
      </c>
      <c r="BA40" s="35">
        <f t="shared" si="46"/>
        <v>0.38587399380037835</v>
      </c>
    </row>
    <row r="41" spans="1:53" ht="16.2" thickBot="1" x14ac:dyDescent="0.35">
      <c r="A41" s="16"/>
      <c r="B41" s="17">
        <f t="shared" si="53"/>
        <v>1</v>
      </c>
      <c r="C41" s="11">
        <f>F41*(1+0.12)</f>
        <v>1621.1242731324967</v>
      </c>
      <c r="D41" s="8">
        <f t="shared" si="1"/>
        <v>2269.5739823854951</v>
      </c>
      <c r="E41" s="49">
        <f t="shared" si="2"/>
        <v>3890.698255517992</v>
      </c>
      <c r="F41" s="29">
        <v>1447.4323867254434</v>
      </c>
      <c r="G41" s="56">
        <f t="shared" si="3"/>
        <v>1302.6891480528991</v>
      </c>
      <c r="H41" s="8">
        <v>59.87</v>
      </c>
      <c r="I41" s="5">
        <f t="shared" si="22"/>
        <v>2809.9915347783426</v>
      </c>
      <c r="J41" s="11">
        <f t="shared" si="4"/>
        <v>173.69188640705329</v>
      </c>
      <c r="K41" s="8">
        <f t="shared" si="5"/>
        <v>966.88483433259603</v>
      </c>
      <c r="L41" s="5">
        <f t="shared" si="6"/>
        <v>1080.7067207396494</v>
      </c>
      <c r="M41" s="26">
        <f t="shared" si="7"/>
        <v>0.38459429765680686</v>
      </c>
      <c r="N41" s="29">
        <f t="shared" si="52"/>
        <v>1469.1438725263249</v>
      </c>
      <c r="O41" s="8">
        <f t="shared" si="23"/>
        <v>1414.0509773065878</v>
      </c>
      <c r="P41" s="5">
        <f t="shared" si="8"/>
        <v>2883.194849832913</v>
      </c>
      <c r="Q41" s="36">
        <f t="shared" si="24"/>
        <v>73.203315054570339</v>
      </c>
      <c r="R41" s="37">
        <f t="shared" si="25"/>
        <v>2.6051080278554916E-2</v>
      </c>
      <c r="S41" s="29">
        <f>F41*1.03-0.01</f>
        <v>1490.8453583272067</v>
      </c>
      <c r="T41" s="8">
        <f t="shared" si="26"/>
        <v>1528.1164922853868</v>
      </c>
      <c r="U41" s="5">
        <f t="shared" si="10"/>
        <v>3018.9618506125935</v>
      </c>
      <c r="V41" s="36">
        <f t="shared" si="27"/>
        <v>208.97031583425087</v>
      </c>
      <c r="W41" s="37">
        <f t="shared" si="28"/>
        <v>7.4366884472032699E-2</v>
      </c>
      <c r="X41" s="29">
        <f>F41*1.045-0.01</f>
        <v>1512.5568441280882</v>
      </c>
      <c r="Y41" s="8">
        <f t="shared" si="29"/>
        <v>1644.9055679892958</v>
      </c>
      <c r="Z41" s="5">
        <f t="shared" si="11"/>
        <v>3157.4624121173838</v>
      </c>
      <c r="AA41" s="36">
        <f t="shared" si="30"/>
        <v>347.47087733904118</v>
      </c>
      <c r="AB41" s="37">
        <f t="shared" si="31"/>
        <v>0.12365548900717607</v>
      </c>
      <c r="AC41" s="29">
        <f t="shared" si="12"/>
        <v>1534.2783299289702</v>
      </c>
      <c r="AD41" s="8">
        <f t="shared" si="32"/>
        <v>1764.4200794183155</v>
      </c>
      <c r="AE41" s="5">
        <f t="shared" si="13"/>
        <v>3298.6984093472856</v>
      </c>
      <c r="AF41" s="36">
        <f t="shared" si="33"/>
        <v>488.70687456894302</v>
      </c>
      <c r="AG41" s="37">
        <f t="shared" si="34"/>
        <v>0.1739175611457823</v>
      </c>
      <c r="AH41" s="29">
        <f>F41*1.075</f>
        <v>1555.9898157298517</v>
      </c>
      <c r="AI41" s="8">
        <f t="shared" si="35"/>
        <v>1886.6376515724451</v>
      </c>
      <c r="AJ41" s="5">
        <f t="shared" si="15"/>
        <v>3442.6274673022967</v>
      </c>
      <c r="AK41" s="36">
        <f t="shared" si="36"/>
        <v>632.63593252395412</v>
      </c>
      <c r="AL41" s="37">
        <f t="shared" si="37"/>
        <v>0.22513802077124678</v>
      </c>
      <c r="AM41" s="29">
        <f>F41*1.09</f>
        <v>1577.7013015307334</v>
      </c>
      <c r="AN41" s="8">
        <f t="shared" si="38"/>
        <v>2011.569159451685</v>
      </c>
      <c r="AO41" s="5">
        <f t="shared" si="17"/>
        <v>3589.2704609824186</v>
      </c>
      <c r="AP41" s="36">
        <f t="shared" si="39"/>
        <v>779.27892620407601</v>
      </c>
      <c r="AQ41" s="37">
        <f t="shared" si="40"/>
        <v>0.27732429673157255</v>
      </c>
      <c r="AR41" s="29">
        <f>F41*1.105</f>
        <v>1599.4127873316149</v>
      </c>
      <c r="AS41" s="8">
        <f t="shared" si="41"/>
        <v>2139.2146030560348</v>
      </c>
      <c r="AT41" s="5">
        <f t="shared" si="18"/>
        <v>3738.6273903876499</v>
      </c>
      <c r="AU41" s="36">
        <f t="shared" si="42"/>
        <v>928.63585560930733</v>
      </c>
      <c r="AV41" s="37">
        <f t="shared" si="43"/>
        <v>0.33047638902675908</v>
      </c>
      <c r="AW41" s="29">
        <f>F41*1.12</f>
        <v>1621.1242731324967</v>
      </c>
      <c r="AX41" s="8">
        <f t="shared" si="44"/>
        <v>2269.5739823854951</v>
      </c>
      <c r="AY41" s="5">
        <f t="shared" si="20"/>
        <v>3890.698255517992</v>
      </c>
      <c r="AZ41" s="36">
        <f t="shared" si="45"/>
        <v>1080.7067207396494</v>
      </c>
      <c r="BA41" s="37">
        <f t="shared" si="46"/>
        <v>0.38459429765680686</v>
      </c>
    </row>
    <row r="42" spans="1:53" x14ac:dyDescent="0.3">
      <c r="J42" s="1"/>
    </row>
    <row r="43" spans="1:53" x14ac:dyDescent="0.3">
      <c r="A43" s="46" t="s">
        <v>18</v>
      </c>
    </row>
  </sheetData>
  <mergeCells count="12">
    <mergeCell ref="C1:E1"/>
    <mergeCell ref="F1:I1"/>
    <mergeCell ref="J1:M1"/>
    <mergeCell ref="N1:R1"/>
    <mergeCell ref="A1:B1"/>
    <mergeCell ref="AR1:AV1"/>
    <mergeCell ref="AW1:BA1"/>
    <mergeCell ref="S1:W1"/>
    <mergeCell ref="X1:AB1"/>
    <mergeCell ref="AC1:AG1"/>
    <mergeCell ref="AH1:AL1"/>
    <mergeCell ref="AM1:AQ1"/>
  </mergeCells>
  <conditionalFormatting sqref="A42:I42 K42:L4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71" orientation="landscape" r:id="rId1"/>
  <headerFooter>
    <oddHeader>&amp;LSINTRAJUD/SP&amp;C&amp;F
&amp;A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3"/>
  <sheetViews>
    <sheetView topLeftCell="I1" zoomScale="110" zoomScaleNormal="110" workbookViewId="0">
      <selection activeCell="S2" sqref="S2"/>
    </sheetView>
  </sheetViews>
  <sheetFormatPr defaultRowHeight="14.4" x14ac:dyDescent="0.3"/>
  <cols>
    <col min="1" max="1" width="4" style="2" customWidth="1"/>
    <col min="2" max="2" width="9.109375" bestFit="1" customWidth="1"/>
    <col min="3" max="3" width="7.77734375" hidden="1" customWidth="1"/>
    <col min="4" max="4" width="8.77734375" hidden="1" customWidth="1"/>
    <col min="5" max="5" width="9.6640625" hidden="1" customWidth="1"/>
    <col min="6" max="7" width="7.77734375" bestFit="1" customWidth="1"/>
    <col min="8" max="8" width="7.77734375" customWidth="1"/>
    <col min="9" max="9" width="9.6640625" bestFit="1" customWidth="1"/>
    <col min="10" max="10" width="6.21875" hidden="1" customWidth="1"/>
    <col min="11" max="11" width="7.77734375" hidden="1" customWidth="1"/>
    <col min="12" max="12" width="8.5546875" hidden="1" customWidth="1"/>
    <col min="13" max="13" width="6.77734375" hidden="1" customWidth="1"/>
    <col min="14" max="14" width="7.77734375" bestFit="1" customWidth="1"/>
    <col min="15" max="15" width="11.21875" bestFit="1" customWidth="1"/>
    <col min="16" max="16" width="9.6640625" bestFit="1" customWidth="1"/>
    <col min="17" max="17" width="9.21875" bestFit="1" customWidth="1"/>
    <col min="18" max="18" width="8.6640625" bestFit="1" customWidth="1"/>
    <col min="19" max="19" width="7.77734375" bestFit="1" customWidth="1"/>
    <col min="20" max="20" width="11.21875" bestFit="1" customWidth="1"/>
    <col min="21" max="21" width="9.6640625" bestFit="1" customWidth="1"/>
    <col min="22" max="22" width="9.21875" bestFit="1" customWidth="1"/>
    <col min="23" max="23" width="8.6640625" bestFit="1" customWidth="1"/>
    <col min="24" max="24" width="7.77734375" hidden="1" customWidth="1"/>
    <col min="25" max="25" width="12.21875" hidden="1" customWidth="1"/>
    <col min="26" max="26" width="9.6640625" hidden="1" customWidth="1"/>
    <col min="27" max="27" width="9.21875" hidden="1" customWidth="1"/>
    <col min="28" max="28" width="8.6640625" hidden="1" customWidth="1"/>
    <col min="29" max="29" width="7.77734375" hidden="1" customWidth="1"/>
    <col min="30" max="30" width="9.88671875" hidden="1" customWidth="1"/>
    <col min="31" max="31" width="9.6640625" hidden="1" customWidth="1"/>
    <col min="32" max="32" width="9.21875" hidden="1" customWidth="1"/>
    <col min="33" max="33" width="8.6640625" hidden="1" customWidth="1"/>
    <col min="34" max="34" width="7.77734375" hidden="1" customWidth="1"/>
    <col min="35" max="35" width="12.21875" hidden="1" customWidth="1"/>
    <col min="36" max="36" width="9.6640625" hidden="1" customWidth="1"/>
    <col min="37" max="37" width="9.21875" hidden="1" customWidth="1"/>
    <col min="38" max="38" width="8.6640625" hidden="1" customWidth="1"/>
    <col min="39" max="39" width="7.77734375" hidden="1" customWidth="1"/>
    <col min="40" max="40" width="11.21875" hidden="1" customWidth="1"/>
    <col min="41" max="41" width="9.6640625" hidden="1" customWidth="1"/>
    <col min="42" max="42" width="9.21875" hidden="1" customWidth="1"/>
    <col min="43" max="43" width="8.6640625" hidden="1" customWidth="1"/>
    <col min="44" max="44" width="7.77734375" hidden="1" customWidth="1"/>
    <col min="45" max="45" width="12.21875" hidden="1" customWidth="1"/>
    <col min="46" max="46" width="9.6640625" hidden="1" customWidth="1"/>
    <col min="47" max="47" width="9.21875" hidden="1" customWidth="1"/>
    <col min="48" max="48" width="8.6640625" hidden="1" customWidth="1"/>
    <col min="49" max="49" width="7.77734375" hidden="1" customWidth="1"/>
    <col min="50" max="50" width="9.88671875" hidden="1" customWidth="1"/>
    <col min="51" max="51" width="9.6640625" hidden="1" customWidth="1"/>
    <col min="52" max="52" width="9.21875" hidden="1" customWidth="1"/>
    <col min="53" max="53" width="8.6640625" hidden="1" customWidth="1"/>
  </cols>
  <sheetData>
    <row r="1" spans="1:53" ht="15" thickBot="1" x14ac:dyDescent="0.35">
      <c r="A1" s="66"/>
      <c r="B1" s="67"/>
      <c r="C1" s="63" t="s">
        <v>19</v>
      </c>
      <c r="D1" s="64"/>
      <c r="E1" s="65"/>
      <c r="F1" s="63" t="s">
        <v>17</v>
      </c>
      <c r="G1" s="64"/>
      <c r="H1" s="64"/>
      <c r="I1" s="65"/>
      <c r="J1" s="60" t="s">
        <v>21</v>
      </c>
      <c r="K1" s="61"/>
      <c r="L1" s="61"/>
      <c r="M1" s="62"/>
      <c r="N1" s="63" t="s">
        <v>46</v>
      </c>
      <c r="O1" s="64"/>
      <c r="P1" s="64"/>
      <c r="Q1" s="64"/>
      <c r="R1" s="65"/>
      <c r="S1" s="61" t="s">
        <v>26</v>
      </c>
      <c r="T1" s="61"/>
      <c r="U1" s="61"/>
      <c r="V1" s="61"/>
      <c r="W1" s="62"/>
      <c r="X1" s="60" t="s">
        <v>27</v>
      </c>
      <c r="Y1" s="61"/>
      <c r="Z1" s="61"/>
      <c r="AA1" s="61"/>
      <c r="AB1" s="62"/>
      <c r="AC1" s="60" t="s">
        <v>28</v>
      </c>
      <c r="AD1" s="61"/>
      <c r="AE1" s="61"/>
      <c r="AF1" s="61"/>
      <c r="AG1" s="62"/>
      <c r="AH1" s="60" t="s">
        <v>29</v>
      </c>
      <c r="AI1" s="61"/>
      <c r="AJ1" s="61"/>
      <c r="AK1" s="61"/>
      <c r="AL1" s="62"/>
      <c r="AM1" s="60" t="s">
        <v>30</v>
      </c>
      <c r="AN1" s="61"/>
      <c r="AO1" s="61"/>
      <c r="AP1" s="61"/>
      <c r="AQ1" s="62"/>
      <c r="AR1" s="60" t="s">
        <v>31</v>
      </c>
      <c r="AS1" s="61"/>
      <c r="AT1" s="61"/>
      <c r="AU1" s="61"/>
      <c r="AV1" s="62"/>
      <c r="AW1" s="60" t="s">
        <v>32</v>
      </c>
      <c r="AX1" s="61"/>
      <c r="AY1" s="61"/>
      <c r="AZ1" s="61"/>
      <c r="BA1" s="62"/>
    </row>
    <row r="2" spans="1:53" ht="15" thickBot="1" x14ac:dyDescent="0.35">
      <c r="A2" s="39" t="s">
        <v>20</v>
      </c>
      <c r="B2" s="39" t="s">
        <v>16</v>
      </c>
      <c r="C2" s="40" t="s">
        <v>15</v>
      </c>
      <c r="D2" s="41" t="s">
        <v>14</v>
      </c>
      <c r="E2" s="42" t="s">
        <v>13</v>
      </c>
      <c r="F2" s="40" t="s">
        <v>15</v>
      </c>
      <c r="G2" s="58" t="s">
        <v>14</v>
      </c>
      <c r="H2" s="41" t="s">
        <v>40</v>
      </c>
      <c r="I2" s="42" t="s">
        <v>13</v>
      </c>
      <c r="J2" s="40" t="s">
        <v>15</v>
      </c>
      <c r="K2" s="41" t="s">
        <v>14</v>
      </c>
      <c r="L2" s="42" t="s">
        <v>13</v>
      </c>
      <c r="M2" s="43" t="s">
        <v>12</v>
      </c>
      <c r="N2" s="40" t="s">
        <v>15</v>
      </c>
      <c r="O2" s="41" t="s">
        <v>47</v>
      </c>
      <c r="P2" s="42" t="s">
        <v>13</v>
      </c>
      <c r="Q2" s="44" t="s">
        <v>38</v>
      </c>
      <c r="R2" s="45" t="s">
        <v>39</v>
      </c>
      <c r="S2" s="40" t="s">
        <v>15</v>
      </c>
      <c r="T2" s="41" t="s">
        <v>48</v>
      </c>
      <c r="U2" s="42" t="s">
        <v>13</v>
      </c>
      <c r="V2" s="44" t="s">
        <v>38</v>
      </c>
      <c r="W2" s="45" t="s">
        <v>39</v>
      </c>
      <c r="X2" s="40" t="s">
        <v>15</v>
      </c>
      <c r="Y2" s="41" t="s">
        <v>24</v>
      </c>
      <c r="Z2" s="42" t="s">
        <v>13</v>
      </c>
      <c r="AA2" s="44" t="s">
        <v>38</v>
      </c>
      <c r="AB2" s="45" t="s">
        <v>39</v>
      </c>
      <c r="AC2" s="40" t="s">
        <v>15</v>
      </c>
      <c r="AD2" s="41" t="s">
        <v>37</v>
      </c>
      <c r="AE2" s="42" t="s">
        <v>13</v>
      </c>
      <c r="AF2" s="44" t="s">
        <v>38</v>
      </c>
      <c r="AG2" s="45" t="s">
        <v>39</v>
      </c>
      <c r="AH2" s="40" t="s">
        <v>15</v>
      </c>
      <c r="AI2" s="41" t="s">
        <v>36</v>
      </c>
      <c r="AJ2" s="42" t="s">
        <v>13</v>
      </c>
      <c r="AK2" s="44" t="s">
        <v>38</v>
      </c>
      <c r="AL2" s="45" t="s">
        <v>39</v>
      </c>
      <c r="AM2" s="40" t="s">
        <v>15</v>
      </c>
      <c r="AN2" s="41" t="s">
        <v>35</v>
      </c>
      <c r="AO2" s="42" t="s">
        <v>13</v>
      </c>
      <c r="AP2" s="44" t="s">
        <v>38</v>
      </c>
      <c r="AQ2" s="45" t="s">
        <v>39</v>
      </c>
      <c r="AR2" s="40" t="s">
        <v>15</v>
      </c>
      <c r="AS2" s="41" t="s">
        <v>34</v>
      </c>
      <c r="AT2" s="42" t="s">
        <v>13</v>
      </c>
      <c r="AU2" s="44" t="s">
        <v>38</v>
      </c>
      <c r="AV2" s="45" t="s">
        <v>39</v>
      </c>
      <c r="AW2" s="40" t="s">
        <v>15</v>
      </c>
      <c r="AX2" s="41" t="s">
        <v>33</v>
      </c>
      <c r="AY2" s="42" t="s">
        <v>13</v>
      </c>
      <c r="AZ2" s="44" t="s">
        <v>38</v>
      </c>
      <c r="BA2" s="45" t="s">
        <v>39</v>
      </c>
    </row>
    <row r="3" spans="1:53" ht="15.6" x14ac:dyDescent="0.3">
      <c r="A3" s="12"/>
      <c r="B3" s="13">
        <v>13</v>
      </c>
      <c r="C3" s="22">
        <f t="shared" ref="C3:C12" si="0">F3*(1+0.12)</f>
        <v>7792.2992000000004</v>
      </c>
      <c r="D3" s="23">
        <f t="shared" ref="D3:D41" si="1">C3*1.4</f>
        <v>10909.21888</v>
      </c>
      <c r="E3" s="24">
        <f t="shared" ref="E3:E41" si="2">C3+D3</f>
        <v>18701.518080000002</v>
      </c>
      <c r="F3" s="30">
        <v>6957.41</v>
      </c>
      <c r="G3" s="54">
        <f t="shared" ref="G3:G41" si="3">F3*0.9</f>
        <v>6261.6689999999999</v>
      </c>
      <c r="H3" s="6">
        <v>59.87</v>
      </c>
      <c r="I3" s="3">
        <f>F3+G3+H3</f>
        <v>13278.949000000001</v>
      </c>
      <c r="J3" s="27">
        <f t="shared" ref="J3:J41" si="4">C3-F3</f>
        <v>834.88920000000053</v>
      </c>
      <c r="K3" s="23">
        <f t="shared" ref="K3:K41" si="5">D3-G3</f>
        <v>4647.5498800000005</v>
      </c>
      <c r="L3" s="24">
        <f t="shared" ref="L3:L41" si="6">E3-I3</f>
        <v>5422.5690800000011</v>
      </c>
      <c r="M3" s="25">
        <f t="shared" ref="M3:M41" si="7">L3/I3</f>
        <v>0.40835830305546028</v>
      </c>
      <c r="N3" s="30">
        <f>F3*1.015</f>
        <v>7061.7711499999996</v>
      </c>
      <c r="O3" s="6">
        <f>N3*97%</f>
        <v>6849.9180154999995</v>
      </c>
      <c r="P3" s="3">
        <f t="shared" ref="P3:P41" si="8">N3+O3</f>
        <v>13911.6891655</v>
      </c>
      <c r="Q3" s="38">
        <f>P3-$I3</f>
        <v>632.74016549999942</v>
      </c>
      <c r="R3" s="34">
        <f>Q3/$I3</f>
        <v>4.7649867884875484E-2</v>
      </c>
      <c r="S3" s="27">
        <f t="shared" ref="S3:S9" si="9">F3*1.03</f>
        <v>7166.1323000000002</v>
      </c>
      <c r="T3" s="23">
        <f>S3*104%</f>
        <v>7452.7775920000004</v>
      </c>
      <c r="U3" s="24">
        <f t="shared" ref="U3:U41" si="10">S3+T3</f>
        <v>14618.909892</v>
      </c>
      <c r="V3" s="31">
        <f>U3-$I3</f>
        <v>1339.9608919999991</v>
      </c>
      <c r="W3" s="32">
        <f>V3/$I3</f>
        <v>0.10090865564737082</v>
      </c>
      <c r="X3" s="27">
        <f>F3*1.045</f>
        <v>7270.493449999999</v>
      </c>
      <c r="Y3" s="23">
        <f>X3*108.75%</f>
        <v>7906.6616268749985</v>
      </c>
      <c r="Z3" s="24">
        <f t="shared" ref="Z3:Z41" si="11">X3+Y3</f>
        <v>15177.155076874998</v>
      </c>
      <c r="AA3" s="31">
        <f>Z3-$I3</f>
        <v>1898.206076874998</v>
      </c>
      <c r="AB3" s="32">
        <f>AA3/$I3</f>
        <v>0.14294851775355097</v>
      </c>
      <c r="AC3" s="27">
        <f t="shared" ref="AC3:AC41" si="12">F3*1.06</f>
        <v>7374.8546000000006</v>
      </c>
      <c r="AD3" s="23">
        <f>AC3*115%</f>
        <v>8481.0827900000004</v>
      </c>
      <c r="AE3" s="24">
        <f t="shared" ref="AE3:AE41" si="13">AC3+AD3</f>
        <v>15855.937390000001</v>
      </c>
      <c r="AF3" s="31">
        <f>AE3-$I3</f>
        <v>2576.9883900000004</v>
      </c>
      <c r="AG3" s="32">
        <f>AF3/$I3</f>
        <v>0.19406568923489353</v>
      </c>
      <c r="AH3" s="27">
        <f t="shared" ref="AH3:AH11" si="14">F3*1.075</f>
        <v>7479.2157499999994</v>
      </c>
      <c r="AI3" s="23">
        <f>AH3*121.25%</f>
        <v>9068.5490968749982</v>
      </c>
      <c r="AJ3" s="24">
        <f t="shared" ref="AJ3:AJ41" si="15">AH3+AI3</f>
        <v>16547.764846874998</v>
      </c>
      <c r="AK3" s="31">
        <f>AJ3-$I3</f>
        <v>3268.8158468749971</v>
      </c>
      <c r="AL3" s="32">
        <f>AK3/$I3</f>
        <v>0.24616525350575538</v>
      </c>
      <c r="AM3" s="27">
        <f t="shared" ref="AM3:AM9" si="16">F3*1.09</f>
        <v>7583.5769</v>
      </c>
      <c r="AN3" s="23">
        <f>AM3*127.5%</f>
        <v>9669.0605474999993</v>
      </c>
      <c r="AO3" s="24">
        <f t="shared" ref="AO3:AO41" si="17">AM3+AN3</f>
        <v>17252.637447499998</v>
      </c>
      <c r="AP3" s="31">
        <f>AO3-$I3</f>
        <v>3973.688447499997</v>
      </c>
      <c r="AQ3" s="32">
        <f>AP3/$I3</f>
        <v>0.29924721056613718</v>
      </c>
      <c r="AR3" s="27">
        <f>F3*1.105</f>
        <v>7687.9380499999997</v>
      </c>
      <c r="AS3" s="23">
        <f>AR3*133.75%</f>
        <v>10282.617141874998</v>
      </c>
      <c r="AT3" s="24">
        <f t="shared" ref="AT3:AT41" si="18">AR3+AS3</f>
        <v>17970.555191874999</v>
      </c>
      <c r="AU3" s="31">
        <f>AT3-$I3</f>
        <v>4691.6061918749983</v>
      </c>
      <c r="AV3" s="32">
        <f>AU3/$I3</f>
        <v>0.35331156041603878</v>
      </c>
      <c r="AW3" s="27">
        <f t="shared" ref="AW3:AW12" si="19">F3*1.12</f>
        <v>7792.2992000000004</v>
      </c>
      <c r="AX3" s="23">
        <f>AW3*140%</f>
        <v>10909.21888</v>
      </c>
      <c r="AY3" s="24">
        <f t="shared" ref="AY3:AY41" si="20">AW3+AX3</f>
        <v>18701.518080000002</v>
      </c>
      <c r="AZ3" s="31">
        <f>AY3-$I3</f>
        <v>5422.5690800000011</v>
      </c>
      <c r="BA3" s="32">
        <f>AZ3/$I3</f>
        <v>0.40835830305546028</v>
      </c>
    </row>
    <row r="4" spans="1:53" ht="15.6" x14ac:dyDescent="0.3">
      <c r="A4" s="14"/>
      <c r="B4" s="15">
        <f t="shared" ref="B4:B15" si="21">B3-1</f>
        <v>12</v>
      </c>
      <c r="C4" s="10">
        <f t="shared" si="0"/>
        <v>7565.339029126214</v>
      </c>
      <c r="D4" s="7">
        <f t="shared" si="1"/>
        <v>10591.4746407767</v>
      </c>
      <c r="E4" s="4">
        <f t="shared" si="2"/>
        <v>18156.813669902913</v>
      </c>
      <c r="F4" s="28">
        <v>6754.7669902912621</v>
      </c>
      <c r="G4" s="53">
        <f t="shared" si="3"/>
        <v>6079.2902912621357</v>
      </c>
      <c r="H4" s="7">
        <v>59.87</v>
      </c>
      <c r="I4" s="4">
        <f t="shared" ref="I4:I41" si="22">F4+G4+H4</f>
        <v>12893.927281553399</v>
      </c>
      <c r="J4" s="28">
        <f t="shared" si="4"/>
        <v>810.57203883495185</v>
      </c>
      <c r="K4" s="7">
        <f t="shared" si="5"/>
        <v>4512.184349514564</v>
      </c>
      <c r="L4" s="4">
        <f t="shared" si="6"/>
        <v>5262.8863883495142</v>
      </c>
      <c r="M4" s="18">
        <f t="shared" si="7"/>
        <v>0.40816783540254825</v>
      </c>
      <c r="N4" s="28">
        <f>F4*1.015</f>
        <v>6856.0884951456301</v>
      </c>
      <c r="O4" s="7">
        <f t="shared" ref="O4:O41" si="23">N4*97%</f>
        <v>6650.4058402912606</v>
      </c>
      <c r="P4" s="4">
        <f t="shared" si="8"/>
        <v>13506.494335436892</v>
      </c>
      <c r="Q4" s="33">
        <f t="shared" ref="Q4:Q41" si="24">P4-$I4</f>
        <v>612.56705388349292</v>
      </c>
      <c r="R4" s="34">
        <f t="shared" ref="R4:R41" si="25">Q4/$I4</f>
        <v>4.7508182767546502E-2</v>
      </c>
      <c r="S4" s="28">
        <f t="shared" si="9"/>
        <v>6957.41</v>
      </c>
      <c r="T4" s="7">
        <f t="shared" ref="T4:T41" si="26">S4*104%</f>
        <v>7235.7064</v>
      </c>
      <c r="U4" s="4">
        <f t="shared" si="10"/>
        <v>14193.116399999999</v>
      </c>
      <c r="V4" s="33">
        <f t="shared" ref="V4:V41" si="27">U4-$I4</f>
        <v>1299.1891184466003</v>
      </c>
      <c r="W4" s="34">
        <f t="shared" ref="W4:W41" si="28">V4/$I4</f>
        <v>0.10075976776333116</v>
      </c>
      <c r="X4" s="28">
        <f>F4*1.045</f>
        <v>7058.7315048543687</v>
      </c>
      <c r="Y4" s="7">
        <f t="shared" ref="Y4:Y41" si="29">X4*108.75%</f>
        <v>7676.370511529125</v>
      </c>
      <c r="Z4" s="4">
        <f t="shared" si="11"/>
        <v>14735.102016383495</v>
      </c>
      <c r="AA4" s="33">
        <f t="shared" ref="AA4:AA41" si="30">Z4-$I4</f>
        <v>1841.174734830096</v>
      </c>
      <c r="AB4" s="34">
        <f t="shared" ref="AB4:AB41" si="31">AA4/$I4</f>
        <v>0.14279394436047108</v>
      </c>
      <c r="AC4" s="28">
        <f t="shared" si="12"/>
        <v>7160.0530097087385</v>
      </c>
      <c r="AD4" s="7">
        <f t="shared" ref="AD4:AD41" si="32">AC4*115%</f>
        <v>8234.0609611650489</v>
      </c>
      <c r="AE4" s="4">
        <f t="shared" si="13"/>
        <v>15394.113970873786</v>
      </c>
      <c r="AF4" s="33">
        <f t="shared" ref="AF4:AF41" si="33">AE4-$I4</f>
        <v>2500.1866893203878</v>
      </c>
      <c r="AG4" s="34">
        <f t="shared" ref="AG4:AG41" si="34">AF4/$I4</f>
        <v>0.19390420270922898</v>
      </c>
      <c r="AH4" s="28">
        <f t="shared" si="14"/>
        <v>7261.3745145631065</v>
      </c>
      <c r="AI4" s="7">
        <f t="shared" ref="AI4:AI41" si="35">AH4*121.25%</f>
        <v>8804.4165989077665</v>
      </c>
      <c r="AJ4" s="4">
        <f t="shared" si="15"/>
        <v>16065.791113470874</v>
      </c>
      <c r="AK4" s="33">
        <f t="shared" ref="AK4:AK41" si="36">AJ4-$I4</f>
        <v>3171.8638319174752</v>
      </c>
      <c r="AL4" s="34">
        <f t="shared" ref="AL4:AL41" si="37">AK4/$I4</f>
        <v>0.24599672098781561</v>
      </c>
      <c r="AM4" s="28">
        <f t="shared" si="16"/>
        <v>7362.6960194174762</v>
      </c>
      <c r="AN4" s="7">
        <f t="shared" ref="AN4:AN41" si="38">AM4*127.5%</f>
        <v>9387.4374247572814</v>
      </c>
      <c r="AO4" s="4">
        <f t="shared" si="17"/>
        <v>16750.133444174757</v>
      </c>
      <c r="AP4" s="33">
        <f t="shared" ref="AP4:AP41" si="39">AO4-$I4</f>
        <v>3856.2061626213581</v>
      </c>
      <c r="AQ4" s="34">
        <f t="shared" ref="AQ4:AQ41" si="40">AP4/$I4</f>
        <v>0.29907149919623099</v>
      </c>
      <c r="AR4" s="28">
        <f>F4*1.105</f>
        <v>7464.0175242718442</v>
      </c>
      <c r="AS4" s="7">
        <f t="shared" ref="AS4:AS41" si="41">AR4*133.75%</f>
        <v>9983.1234387135901</v>
      </c>
      <c r="AT4" s="4">
        <f t="shared" si="18"/>
        <v>17447.140962985435</v>
      </c>
      <c r="AU4" s="33">
        <f t="shared" ref="AU4:AU41" si="42">AT4-$I4</f>
        <v>4553.2136814320365</v>
      </c>
      <c r="AV4" s="34">
        <f t="shared" ref="AV4:AV41" si="43">AU4/$I4</f>
        <v>0.35312853733447513</v>
      </c>
      <c r="AW4" s="28">
        <f t="shared" si="19"/>
        <v>7565.339029126214</v>
      </c>
      <c r="AX4" s="7">
        <f t="shared" ref="AX4:AX41" si="44">AW4*140%</f>
        <v>10591.4746407767</v>
      </c>
      <c r="AY4" s="4">
        <f t="shared" si="20"/>
        <v>18156.813669902913</v>
      </c>
      <c r="AZ4" s="33">
        <f t="shared" ref="AZ4:AZ41" si="45">AY4-$I4</f>
        <v>5262.8863883495142</v>
      </c>
      <c r="BA4" s="34">
        <f t="shared" ref="BA4:BA41" si="46">AZ4/$I4</f>
        <v>0.40816783540254825</v>
      </c>
    </row>
    <row r="5" spans="1:53" ht="15.6" x14ac:dyDescent="0.3">
      <c r="A5" s="14" t="s">
        <v>1</v>
      </c>
      <c r="B5" s="15">
        <f t="shared" si="21"/>
        <v>11</v>
      </c>
      <c r="C5" s="10">
        <f t="shared" si="0"/>
        <v>7344.9893486662268</v>
      </c>
      <c r="D5" s="7">
        <f t="shared" si="1"/>
        <v>10282.985088132717</v>
      </c>
      <c r="E5" s="4">
        <f t="shared" si="2"/>
        <v>17627.974436798944</v>
      </c>
      <c r="F5" s="28">
        <v>6558.0262041662736</v>
      </c>
      <c r="G5" s="53">
        <f t="shared" si="3"/>
        <v>5902.2235837496464</v>
      </c>
      <c r="H5" s="7">
        <v>59.87</v>
      </c>
      <c r="I5" s="4">
        <f t="shared" si="22"/>
        <v>12520.119787915921</v>
      </c>
      <c r="J5" s="28">
        <f t="shared" si="4"/>
        <v>786.96314449995316</v>
      </c>
      <c r="K5" s="7">
        <f t="shared" si="5"/>
        <v>4380.7615043830701</v>
      </c>
      <c r="L5" s="4">
        <f t="shared" si="6"/>
        <v>5107.8546488830234</v>
      </c>
      <c r="M5" s="19">
        <f t="shared" si="7"/>
        <v>0.40797170757207818</v>
      </c>
      <c r="N5" s="28">
        <f>F5*1.015</f>
        <v>6656.396597228767</v>
      </c>
      <c r="O5" s="7">
        <f t="shared" si="23"/>
        <v>6456.7046993119038</v>
      </c>
      <c r="P5" s="4">
        <f t="shared" si="8"/>
        <v>13113.10129654067</v>
      </c>
      <c r="Q5" s="33">
        <f t="shared" si="24"/>
        <v>592.98150862474904</v>
      </c>
      <c r="R5" s="35">
        <f t="shared" si="25"/>
        <v>4.7362287156156341E-2</v>
      </c>
      <c r="S5" s="28">
        <f t="shared" si="9"/>
        <v>6754.7669902912621</v>
      </c>
      <c r="T5" s="7">
        <f t="shared" si="26"/>
        <v>7024.957669902913</v>
      </c>
      <c r="U5" s="4">
        <f t="shared" si="10"/>
        <v>13779.724660194175</v>
      </c>
      <c r="V5" s="33">
        <f t="shared" si="27"/>
        <v>1259.6048722782543</v>
      </c>
      <c r="W5" s="35">
        <f t="shared" si="28"/>
        <v>0.10060645533870935</v>
      </c>
      <c r="X5" s="28">
        <f>F5*1.045</f>
        <v>6853.1373833537555</v>
      </c>
      <c r="Y5" s="7">
        <f t="shared" si="29"/>
        <v>7452.7869043972087</v>
      </c>
      <c r="Z5" s="4">
        <f t="shared" si="11"/>
        <v>14305.924287750964</v>
      </c>
      <c r="AA5" s="33">
        <f t="shared" si="30"/>
        <v>1785.8044998350433</v>
      </c>
      <c r="AB5" s="35">
        <f t="shared" si="31"/>
        <v>0.14263477746903455</v>
      </c>
      <c r="AC5" s="28">
        <f t="shared" si="12"/>
        <v>6951.5077764162506</v>
      </c>
      <c r="AD5" s="7">
        <f t="shared" si="32"/>
        <v>7994.2339428786872</v>
      </c>
      <c r="AE5" s="4">
        <f t="shared" si="13"/>
        <v>14945.741719294938</v>
      </c>
      <c r="AF5" s="33">
        <f t="shared" si="33"/>
        <v>2425.621931379017</v>
      </c>
      <c r="AG5" s="35">
        <f t="shared" si="34"/>
        <v>0.19373791724582071</v>
      </c>
      <c r="AH5" s="28">
        <f t="shared" si="14"/>
        <v>7049.878169478744</v>
      </c>
      <c r="AI5" s="7">
        <f t="shared" si="35"/>
        <v>8547.9772804929762</v>
      </c>
      <c r="AJ5" s="4">
        <f t="shared" si="15"/>
        <v>15597.855449971721</v>
      </c>
      <c r="AK5" s="33">
        <f t="shared" si="36"/>
        <v>3077.7356620558003</v>
      </c>
      <c r="AL5" s="35">
        <f t="shared" si="37"/>
        <v>0.24582318014451804</v>
      </c>
      <c r="AM5" s="28">
        <f t="shared" si="16"/>
        <v>7148.2485625412392</v>
      </c>
      <c r="AN5" s="7">
        <f t="shared" si="38"/>
        <v>9114.0169172400801</v>
      </c>
      <c r="AO5" s="4">
        <f t="shared" si="17"/>
        <v>16262.265479781319</v>
      </c>
      <c r="AP5" s="33">
        <f t="shared" si="39"/>
        <v>3742.1456918653985</v>
      </c>
      <c r="AQ5" s="35">
        <f t="shared" si="40"/>
        <v>0.29889056616512694</v>
      </c>
      <c r="AR5" s="28">
        <f>F5*1.105</f>
        <v>7246.6189556037325</v>
      </c>
      <c r="AS5" s="7">
        <f t="shared" si="41"/>
        <v>9692.3528531199918</v>
      </c>
      <c r="AT5" s="4">
        <f t="shared" si="18"/>
        <v>16938.971808723723</v>
      </c>
      <c r="AU5" s="33">
        <f t="shared" si="42"/>
        <v>4418.8520208078025</v>
      </c>
      <c r="AV5" s="35">
        <f t="shared" si="43"/>
        <v>0.35294007530764671</v>
      </c>
      <c r="AW5" s="28">
        <f t="shared" si="19"/>
        <v>7344.9893486662268</v>
      </c>
      <c r="AX5" s="7">
        <f t="shared" si="44"/>
        <v>10282.985088132717</v>
      </c>
      <c r="AY5" s="4">
        <f t="shared" si="20"/>
        <v>17627.974436798944</v>
      </c>
      <c r="AZ5" s="33">
        <f t="shared" si="45"/>
        <v>5107.8546488830234</v>
      </c>
      <c r="BA5" s="35">
        <f t="shared" si="46"/>
        <v>0.40797170757207818</v>
      </c>
    </row>
    <row r="6" spans="1:53" ht="15.6" x14ac:dyDescent="0.3">
      <c r="A6" s="14" t="s">
        <v>8</v>
      </c>
      <c r="B6" s="15">
        <f t="shared" si="21"/>
        <v>10</v>
      </c>
      <c r="C6" s="10">
        <f t="shared" si="0"/>
        <v>7131.0576200642972</v>
      </c>
      <c r="D6" s="7">
        <f t="shared" si="1"/>
        <v>9983.4806680900147</v>
      </c>
      <c r="E6" s="4">
        <f t="shared" si="2"/>
        <v>17114.538288154312</v>
      </c>
      <c r="F6" s="28">
        <v>6367.0157322002651</v>
      </c>
      <c r="G6" s="53">
        <f t="shared" si="3"/>
        <v>5730.314158980239</v>
      </c>
      <c r="H6" s="7">
        <v>59.87</v>
      </c>
      <c r="I6" s="4">
        <f t="shared" si="22"/>
        <v>12157.199891180504</v>
      </c>
      <c r="J6" s="28">
        <f t="shared" si="4"/>
        <v>764.04188786403211</v>
      </c>
      <c r="K6" s="7">
        <f t="shared" si="5"/>
        <v>4253.1665091097757</v>
      </c>
      <c r="L6" s="4">
        <f t="shared" si="6"/>
        <v>4957.3383969738079</v>
      </c>
      <c r="M6" s="19">
        <f t="shared" si="7"/>
        <v>0.40776975301443646</v>
      </c>
      <c r="N6" s="28">
        <f>F6*1.015+0.01</f>
        <v>6462.5309681832687</v>
      </c>
      <c r="O6" s="7">
        <f t="shared" si="23"/>
        <v>6268.6550391377705</v>
      </c>
      <c r="P6" s="4">
        <f t="shared" si="8"/>
        <v>12731.186007321039</v>
      </c>
      <c r="Q6" s="33">
        <f t="shared" si="24"/>
        <v>573.98611614053516</v>
      </c>
      <c r="R6" s="35">
        <f t="shared" si="25"/>
        <v>4.7213677596675531E-2</v>
      </c>
      <c r="S6" s="28">
        <f t="shared" si="9"/>
        <v>6558.0262041662736</v>
      </c>
      <c r="T6" s="7">
        <f t="shared" si="26"/>
        <v>6820.3472523329247</v>
      </c>
      <c r="U6" s="4">
        <f t="shared" si="10"/>
        <v>13378.373456499197</v>
      </c>
      <c r="V6" s="33">
        <f t="shared" si="27"/>
        <v>1221.1735653186934</v>
      </c>
      <c r="W6" s="35">
        <f t="shared" si="28"/>
        <v>0.10044858818226714</v>
      </c>
      <c r="X6" s="28">
        <f>F6*1.045+0.01</f>
        <v>6653.5414401492772</v>
      </c>
      <c r="Y6" s="7">
        <f t="shared" si="29"/>
        <v>7235.7263161623387</v>
      </c>
      <c r="Z6" s="4">
        <f t="shared" si="11"/>
        <v>13889.267756311616</v>
      </c>
      <c r="AA6" s="33">
        <f t="shared" si="30"/>
        <v>1732.0678651311118</v>
      </c>
      <c r="AB6" s="35">
        <f t="shared" si="31"/>
        <v>0.14247259900593132</v>
      </c>
      <c r="AC6" s="28">
        <f t="shared" si="12"/>
        <v>6749.0366761322812</v>
      </c>
      <c r="AD6" s="7">
        <f t="shared" si="32"/>
        <v>7761.392177552123</v>
      </c>
      <c r="AE6" s="4">
        <f t="shared" si="13"/>
        <v>14510.428853684403</v>
      </c>
      <c r="AF6" s="33">
        <f t="shared" si="33"/>
        <v>2353.2289625038993</v>
      </c>
      <c r="AG6" s="35">
        <f t="shared" si="34"/>
        <v>0.19356669163686779</v>
      </c>
      <c r="AH6" s="28">
        <f t="shared" si="14"/>
        <v>6844.5419121152845</v>
      </c>
      <c r="AI6" s="7">
        <f t="shared" si="35"/>
        <v>8299.0070684397815</v>
      </c>
      <c r="AJ6" s="4">
        <f t="shared" si="15"/>
        <v>15143.548980555066</v>
      </c>
      <c r="AK6" s="33">
        <f t="shared" si="36"/>
        <v>2986.349089374562</v>
      </c>
      <c r="AL6" s="35">
        <f t="shared" si="37"/>
        <v>0.24564448360687255</v>
      </c>
      <c r="AM6" s="28">
        <f t="shared" si="16"/>
        <v>6940.0471480982897</v>
      </c>
      <c r="AN6" s="7">
        <f t="shared" si="38"/>
        <v>8848.5601138253187</v>
      </c>
      <c r="AO6" s="4">
        <f t="shared" si="17"/>
        <v>15788.607261923607</v>
      </c>
      <c r="AP6" s="33">
        <f t="shared" si="39"/>
        <v>3631.4073707431035</v>
      </c>
      <c r="AQ6" s="35">
        <f t="shared" si="40"/>
        <v>0.29870425782646909</v>
      </c>
      <c r="AR6" s="28">
        <f>F6*1.105+0.01</f>
        <v>7035.5623840812932</v>
      </c>
      <c r="AS6" s="7">
        <f t="shared" si="41"/>
        <v>9410.0646887087296</v>
      </c>
      <c r="AT6" s="4">
        <f t="shared" si="18"/>
        <v>16445.627072790023</v>
      </c>
      <c r="AU6" s="33">
        <f t="shared" si="42"/>
        <v>4288.4271816095188</v>
      </c>
      <c r="AV6" s="35">
        <f t="shared" si="43"/>
        <v>0.35274793702459212</v>
      </c>
      <c r="AW6" s="28">
        <f t="shared" si="19"/>
        <v>7131.0576200642972</v>
      </c>
      <c r="AX6" s="7">
        <f t="shared" si="44"/>
        <v>9983.4806680900147</v>
      </c>
      <c r="AY6" s="4">
        <f t="shared" si="20"/>
        <v>17114.538288154312</v>
      </c>
      <c r="AZ6" s="33">
        <f t="shared" si="45"/>
        <v>4957.3383969738079</v>
      </c>
      <c r="BA6" s="35">
        <f t="shared" si="46"/>
        <v>0.40776975301443646</v>
      </c>
    </row>
    <row r="7" spans="1:53" ht="15.6" x14ac:dyDescent="0.3">
      <c r="A7" s="14" t="s">
        <v>1</v>
      </c>
      <c r="B7" s="15">
        <f t="shared" si="21"/>
        <v>9</v>
      </c>
      <c r="C7" s="10">
        <f t="shared" si="0"/>
        <v>6923.3569126837838</v>
      </c>
      <c r="D7" s="7">
        <f t="shared" si="1"/>
        <v>9692.6996777572967</v>
      </c>
      <c r="E7" s="4">
        <f t="shared" si="2"/>
        <v>16616.05659044108</v>
      </c>
      <c r="F7" s="28">
        <v>6181.5686720390922</v>
      </c>
      <c r="G7" s="53">
        <f t="shared" si="3"/>
        <v>5563.4118048351829</v>
      </c>
      <c r="H7" s="7">
        <v>59.87</v>
      </c>
      <c r="I7" s="4">
        <f t="shared" si="22"/>
        <v>11804.850476874277</v>
      </c>
      <c r="J7" s="28">
        <f t="shared" si="4"/>
        <v>741.78824064469154</v>
      </c>
      <c r="K7" s="7">
        <f t="shared" si="5"/>
        <v>4129.2878729221138</v>
      </c>
      <c r="L7" s="4">
        <f t="shared" si="6"/>
        <v>4811.2061135668027</v>
      </c>
      <c r="M7" s="19">
        <f t="shared" si="7"/>
        <v>0.40756180037959516</v>
      </c>
      <c r="N7" s="28">
        <f t="shared" ref="N7:N15" si="47">F7*1.015</f>
        <v>6274.2922021196782</v>
      </c>
      <c r="O7" s="7">
        <f t="shared" si="23"/>
        <v>6086.063436056088</v>
      </c>
      <c r="P7" s="4">
        <f t="shared" si="8"/>
        <v>12360.355638175766</v>
      </c>
      <c r="Q7" s="33">
        <f t="shared" si="24"/>
        <v>555.50516130148935</v>
      </c>
      <c r="R7" s="35">
        <f t="shared" si="25"/>
        <v>4.7057365308414957E-2</v>
      </c>
      <c r="S7" s="28">
        <f t="shared" si="9"/>
        <v>6367.0157322002651</v>
      </c>
      <c r="T7" s="7">
        <f t="shared" si="26"/>
        <v>6621.6963614882761</v>
      </c>
      <c r="U7" s="4">
        <f t="shared" si="10"/>
        <v>12988.71209368854</v>
      </c>
      <c r="V7" s="33">
        <f t="shared" si="27"/>
        <v>1183.8616168142635</v>
      </c>
      <c r="W7" s="35">
        <f t="shared" si="28"/>
        <v>0.10028603235029961</v>
      </c>
      <c r="X7" s="28">
        <f>F7*1.045</f>
        <v>6459.7392622808511</v>
      </c>
      <c r="Y7" s="7">
        <f t="shared" si="29"/>
        <v>7024.966447730425</v>
      </c>
      <c r="Z7" s="4">
        <f t="shared" si="11"/>
        <v>13484.705710011276</v>
      </c>
      <c r="AA7" s="33">
        <f t="shared" si="30"/>
        <v>1679.8552331369992</v>
      </c>
      <c r="AB7" s="35">
        <f t="shared" si="31"/>
        <v>0.14230211864418263</v>
      </c>
      <c r="AC7" s="28">
        <f t="shared" si="12"/>
        <v>6552.462792361438</v>
      </c>
      <c r="AD7" s="7">
        <f t="shared" si="32"/>
        <v>7535.3322112156529</v>
      </c>
      <c r="AE7" s="4">
        <f t="shared" si="13"/>
        <v>14087.795003577092</v>
      </c>
      <c r="AF7" s="33">
        <f t="shared" si="33"/>
        <v>2282.944526702815</v>
      </c>
      <c r="AG7" s="35">
        <f t="shared" si="34"/>
        <v>0.193390380604575</v>
      </c>
      <c r="AH7" s="28">
        <f t="shared" si="14"/>
        <v>6645.186322442024</v>
      </c>
      <c r="AI7" s="7">
        <f t="shared" si="35"/>
        <v>8057.2884159609539</v>
      </c>
      <c r="AJ7" s="4">
        <f t="shared" si="15"/>
        <v>14702.474738402978</v>
      </c>
      <c r="AK7" s="33">
        <f t="shared" si="36"/>
        <v>2897.624261528701</v>
      </c>
      <c r="AL7" s="35">
        <f t="shared" si="37"/>
        <v>0.24546047975831223</v>
      </c>
      <c r="AM7" s="28">
        <f t="shared" si="16"/>
        <v>6737.9098525226109</v>
      </c>
      <c r="AN7" s="7">
        <f t="shared" si="38"/>
        <v>8590.8350619663288</v>
      </c>
      <c r="AO7" s="4">
        <f t="shared" si="17"/>
        <v>15328.74491448894</v>
      </c>
      <c r="AP7" s="33">
        <f t="shared" si="39"/>
        <v>3523.8944376146628</v>
      </c>
      <c r="AQ7" s="35">
        <f t="shared" si="40"/>
        <v>0.29851241610539486</v>
      </c>
      <c r="AR7" s="28">
        <f>F7*1.105</f>
        <v>6830.6333826031969</v>
      </c>
      <c r="AS7" s="7">
        <f t="shared" si="41"/>
        <v>9135.9721492317749</v>
      </c>
      <c r="AT7" s="4">
        <f t="shared" si="18"/>
        <v>15966.605531834972</v>
      </c>
      <c r="AU7" s="33">
        <f t="shared" si="42"/>
        <v>4161.7550549606949</v>
      </c>
      <c r="AV7" s="35">
        <f t="shared" si="43"/>
        <v>0.35254618964582235</v>
      </c>
      <c r="AW7" s="28">
        <f t="shared" si="19"/>
        <v>6923.3569126837838</v>
      </c>
      <c r="AX7" s="7">
        <f t="shared" si="44"/>
        <v>9692.6996777572967</v>
      </c>
      <c r="AY7" s="4">
        <f t="shared" si="20"/>
        <v>16616.05659044108</v>
      </c>
      <c r="AZ7" s="33">
        <f t="shared" si="45"/>
        <v>4811.2061135668027</v>
      </c>
      <c r="BA7" s="35">
        <f t="shared" si="46"/>
        <v>0.40756180037959516</v>
      </c>
    </row>
    <row r="8" spans="1:53" ht="15.6" x14ac:dyDescent="0.3">
      <c r="A8" s="14" t="s">
        <v>3</v>
      </c>
      <c r="B8" s="15">
        <f t="shared" si="21"/>
        <v>8</v>
      </c>
      <c r="C8" s="10">
        <f t="shared" si="0"/>
        <v>6550.0065399089735</v>
      </c>
      <c r="D8" s="7">
        <f t="shared" si="1"/>
        <v>9170.0091558725617</v>
      </c>
      <c r="E8" s="4">
        <f t="shared" si="2"/>
        <v>15720.015695781534</v>
      </c>
      <c r="F8" s="28">
        <v>5848.2201249187256</v>
      </c>
      <c r="G8" s="53">
        <f t="shared" si="3"/>
        <v>5263.398112426853</v>
      </c>
      <c r="H8" s="7">
        <v>59.87</v>
      </c>
      <c r="I8" s="4">
        <f t="shared" si="22"/>
        <v>11171.488237345578</v>
      </c>
      <c r="J8" s="28">
        <f t="shared" si="4"/>
        <v>701.78641499024798</v>
      </c>
      <c r="K8" s="7">
        <f t="shared" si="5"/>
        <v>3906.6110434457087</v>
      </c>
      <c r="L8" s="4">
        <f t="shared" si="6"/>
        <v>4548.5274584359559</v>
      </c>
      <c r="M8" s="19">
        <f t="shared" si="7"/>
        <v>0.407155014784021</v>
      </c>
      <c r="N8" s="28">
        <f t="shared" si="47"/>
        <v>5935.9434267925062</v>
      </c>
      <c r="O8" s="7">
        <f t="shared" si="23"/>
        <v>5757.8651239887313</v>
      </c>
      <c r="P8" s="4">
        <f t="shared" si="8"/>
        <v>11693.808550781237</v>
      </c>
      <c r="Q8" s="33">
        <f t="shared" si="24"/>
        <v>522.32031343565905</v>
      </c>
      <c r="R8" s="35">
        <f t="shared" si="25"/>
        <v>4.6754765554832281E-2</v>
      </c>
      <c r="S8" s="28">
        <f t="shared" si="9"/>
        <v>6023.6667286662878</v>
      </c>
      <c r="T8" s="7">
        <f t="shared" si="26"/>
        <v>6264.6133978129392</v>
      </c>
      <c r="U8" s="4">
        <f t="shared" si="10"/>
        <v>12288.280126479227</v>
      </c>
      <c r="V8" s="33">
        <f t="shared" si="27"/>
        <v>1116.7918891336485</v>
      </c>
      <c r="W8" s="35">
        <f t="shared" si="28"/>
        <v>9.9968049503045067E-2</v>
      </c>
      <c r="X8" s="28">
        <f>F8*1.045</f>
        <v>6111.3900305400675</v>
      </c>
      <c r="Y8" s="7">
        <f t="shared" si="29"/>
        <v>6646.1366582123228</v>
      </c>
      <c r="Z8" s="4">
        <f t="shared" si="11"/>
        <v>12757.52668875239</v>
      </c>
      <c r="AA8" s="33">
        <f t="shared" si="30"/>
        <v>1586.0384514068119</v>
      </c>
      <c r="AB8" s="35">
        <f t="shared" si="31"/>
        <v>0.14197199314096628</v>
      </c>
      <c r="AC8" s="28">
        <f t="shared" si="12"/>
        <v>6199.1133324138491</v>
      </c>
      <c r="AD8" s="7">
        <f t="shared" si="32"/>
        <v>7128.9803322759262</v>
      </c>
      <c r="AE8" s="4">
        <f t="shared" si="13"/>
        <v>13328.093664689775</v>
      </c>
      <c r="AF8" s="33">
        <f t="shared" si="33"/>
        <v>2156.6054273441969</v>
      </c>
      <c r="AG8" s="35">
        <f t="shared" si="34"/>
        <v>0.19304549058511303</v>
      </c>
      <c r="AH8" s="28">
        <f t="shared" si="14"/>
        <v>6286.8366342876297</v>
      </c>
      <c r="AI8" s="7">
        <f t="shared" si="35"/>
        <v>7622.7894190737507</v>
      </c>
      <c r="AJ8" s="4">
        <f t="shared" si="15"/>
        <v>13909.62605336138</v>
      </c>
      <c r="AK8" s="33">
        <f t="shared" si="36"/>
        <v>2738.1378160158019</v>
      </c>
      <c r="AL8" s="35">
        <f t="shared" si="37"/>
        <v>0.24510054147149171</v>
      </c>
      <c r="AM8" s="28">
        <f t="shared" si="16"/>
        <v>6374.5599361614113</v>
      </c>
      <c r="AN8" s="7">
        <f t="shared" si="38"/>
        <v>8127.5639186057988</v>
      </c>
      <c r="AO8" s="4">
        <f t="shared" si="17"/>
        <v>14502.123854767211</v>
      </c>
      <c r="AP8" s="33">
        <f t="shared" si="39"/>
        <v>3330.6356174216326</v>
      </c>
      <c r="AQ8" s="35">
        <f t="shared" si="40"/>
        <v>0.29813714580010281</v>
      </c>
      <c r="AR8" s="28">
        <f>F8*1.105</f>
        <v>6462.283238035192</v>
      </c>
      <c r="AS8" s="7">
        <f t="shared" si="41"/>
        <v>8643.3038308720679</v>
      </c>
      <c r="AT8" s="4">
        <f t="shared" si="18"/>
        <v>15105.58706890726</v>
      </c>
      <c r="AU8" s="33">
        <f t="shared" si="42"/>
        <v>3934.0988315616814</v>
      </c>
      <c r="AV8" s="35">
        <f t="shared" si="43"/>
        <v>0.35215530357094571</v>
      </c>
      <c r="AW8" s="28">
        <f t="shared" si="19"/>
        <v>6550.0065399089735</v>
      </c>
      <c r="AX8" s="7">
        <f t="shared" si="44"/>
        <v>9170.0091558725617</v>
      </c>
      <c r="AY8" s="4">
        <f t="shared" si="20"/>
        <v>15720.015695781534</v>
      </c>
      <c r="AZ8" s="33">
        <f t="shared" si="45"/>
        <v>4548.5274584359559</v>
      </c>
      <c r="BA8" s="35">
        <f t="shared" si="46"/>
        <v>0.407155014784021</v>
      </c>
    </row>
    <row r="9" spans="1:53" ht="15.6" x14ac:dyDescent="0.3">
      <c r="A9" s="14" t="s">
        <v>2</v>
      </c>
      <c r="B9" s="15">
        <f t="shared" si="21"/>
        <v>7</v>
      </c>
      <c r="C9" s="10">
        <f t="shared" si="0"/>
        <v>6359.229650397062</v>
      </c>
      <c r="D9" s="7">
        <f t="shared" si="1"/>
        <v>8902.9215105558869</v>
      </c>
      <c r="E9" s="4">
        <f t="shared" si="2"/>
        <v>15262.151160952948</v>
      </c>
      <c r="F9" s="28">
        <v>5677.8836164259474</v>
      </c>
      <c r="G9" s="53">
        <f t="shared" si="3"/>
        <v>5110.0952547833531</v>
      </c>
      <c r="H9" s="7">
        <v>59.87</v>
      </c>
      <c r="I9" s="4">
        <f t="shared" si="22"/>
        <v>10847.8488712093</v>
      </c>
      <c r="J9" s="28">
        <f t="shared" si="4"/>
        <v>681.34603397111459</v>
      </c>
      <c r="K9" s="7">
        <f t="shared" si="5"/>
        <v>3792.8262557725338</v>
      </c>
      <c r="L9" s="4">
        <f t="shared" si="6"/>
        <v>4414.3022897436476</v>
      </c>
      <c r="M9" s="19">
        <f t="shared" si="7"/>
        <v>0.40692881530267377</v>
      </c>
      <c r="N9" s="28">
        <f t="shared" si="47"/>
        <v>5763.051870672336</v>
      </c>
      <c r="O9" s="7">
        <f t="shared" si="23"/>
        <v>5590.1603145521658</v>
      </c>
      <c r="P9" s="4">
        <f t="shared" si="8"/>
        <v>11353.212185224502</v>
      </c>
      <c r="Q9" s="33">
        <f t="shared" si="24"/>
        <v>505.36331401520147</v>
      </c>
      <c r="R9" s="35">
        <f t="shared" si="25"/>
        <v>4.6586500237522609E-2</v>
      </c>
      <c r="S9" s="28">
        <f t="shared" si="9"/>
        <v>5848.2201249187256</v>
      </c>
      <c r="T9" s="7">
        <f t="shared" si="26"/>
        <v>6082.1489299154746</v>
      </c>
      <c r="U9" s="4">
        <f t="shared" si="10"/>
        <v>11930.3690548342</v>
      </c>
      <c r="V9" s="33">
        <f t="shared" si="27"/>
        <v>1082.5201836248998</v>
      </c>
      <c r="W9" s="35">
        <f t="shared" si="28"/>
        <v>9.9791230176331014E-2</v>
      </c>
      <c r="X9" s="28">
        <f>F9*1.045-0.01</f>
        <v>5933.378379165114</v>
      </c>
      <c r="Y9" s="7">
        <f t="shared" si="29"/>
        <v>6452.5489873420611</v>
      </c>
      <c r="Z9" s="4">
        <f t="shared" si="11"/>
        <v>12385.927366507174</v>
      </c>
      <c r="AA9" s="33">
        <f t="shared" si="30"/>
        <v>1538.0784952978738</v>
      </c>
      <c r="AB9" s="35">
        <f t="shared" si="31"/>
        <v>0.14178649735617227</v>
      </c>
      <c r="AC9" s="28">
        <f t="shared" si="12"/>
        <v>6018.5566334115047</v>
      </c>
      <c r="AD9" s="7">
        <f t="shared" si="32"/>
        <v>6921.3401284232295</v>
      </c>
      <c r="AE9" s="4">
        <f t="shared" si="13"/>
        <v>12939.896761834734</v>
      </c>
      <c r="AF9" s="33">
        <f t="shared" si="33"/>
        <v>2092.0478906254339</v>
      </c>
      <c r="AG9" s="35">
        <f t="shared" si="34"/>
        <v>0.19285370910520583</v>
      </c>
      <c r="AH9" s="28">
        <f t="shared" si="14"/>
        <v>6103.7248876578933</v>
      </c>
      <c r="AI9" s="7">
        <f t="shared" si="35"/>
        <v>7400.7664262851949</v>
      </c>
      <c r="AJ9" s="4">
        <f t="shared" si="15"/>
        <v>13504.491313943088</v>
      </c>
      <c r="AK9" s="33">
        <f t="shared" si="36"/>
        <v>2656.6424427337879</v>
      </c>
      <c r="AL9" s="35">
        <f t="shared" si="37"/>
        <v>0.24490039216757911</v>
      </c>
      <c r="AM9" s="28">
        <f t="shared" si="16"/>
        <v>6188.8931419042829</v>
      </c>
      <c r="AN9" s="7">
        <f t="shared" si="38"/>
        <v>7890.8387559279599</v>
      </c>
      <c r="AO9" s="4">
        <f t="shared" si="17"/>
        <v>14079.731897832244</v>
      </c>
      <c r="AP9" s="33">
        <f t="shared" si="39"/>
        <v>3231.8830266229434</v>
      </c>
      <c r="AQ9" s="35">
        <f t="shared" si="40"/>
        <v>0.29792847088794833</v>
      </c>
      <c r="AR9" s="28">
        <f>F9*1.105</f>
        <v>6274.0613961506715</v>
      </c>
      <c r="AS9" s="7">
        <f t="shared" si="41"/>
        <v>8391.5571173515218</v>
      </c>
      <c r="AT9" s="4">
        <f t="shared" si="18"/>
        <v>14665.618513502193</v>
      </c>
      <c r="AU9" s="33">
        <f t="shared" si="42"/>
        <v>3817.769642292893</v>
      </c>
      <c r="AV9" s="35">
        <f t="shared" si="43"/>
        <v>0.35193794526631289</v>
      </c>
      <c r="AW9" s="28">
        <f t="shared" si="19"/>
        <v>6359.229650397062</v>
      </c>
      <c r="AX9" s="7">
        <f t="shared" si="44"/>
        <v>8902.9215105558869</v>
      </c>
      <c r="AY9" s="4">
        <f t="shared" si="20"/>
        <v>15262.151160952948</v>
      </c>
      <c r="AZ9" s="33">
        <f t="shared" si="45"/>
        <v>4414.3022897436476</v>
      </c>
      <c r="BA9" s="35">
        <f t="shared" si="46"/>
        <v>0.40692881530267377</v>
      </c>
    </row>
    <row r="10" spans="1:53" ht="15.6" x14ac:dyDescent="0.3">
      <c r="A10" s="14" t="s">
        <v>11</v>
      </c>
      <c r="B10" s="15">
        <f t="shared" si="21"/>
        <v>6</v>
      </c>
      <c r="C10" s="10">
        <f t="shared" si="0"/>
        <v>6174.0093693175359</v>
      </c>
      <c r="D10" s="7">
        <f t="shared" si="1"/>
        <v>8643.6131170445497</v>
      </c>
      <c r="E10" s="4">
        <f t="shared" si="2"/>
        <v>14817.622486362085</v>
      </c>
      <c r="F10" s="28">
        <v>5512.5083654620848</v>
      </c>
      <c r="G10" s="53">
        <f t="shared" si="3"/>
        <v>4961.2575289158767</v>
      </c>
      <c r="H10" s="7">
        <v>59.87</v>
      </c>
      <c r="I10" s="4">
        <f t="shared" si="22"/>
        <v>10533.635894377961</v>
      </c>
      <c r="J10" s="28">
        <f t="shared" si="4"/>
        <v>661.50100385545102</v>
      </c>
      <c r="K10" s="7">
        <f t="shared" si="5"/>
        <v>3682.3555881286729</v>
      </c>
      <c r="L10" s="4">
        <f t="shared" si="6"/>
        <v>4283.9865919841232</v>
      </c>
      <c r="M10" s="19">
        <f t="shared" si="7"/>
        <v>0.40669590585246856</v>
      </c>
      <c r="N10" s="28">
        <f t="shared" si="47"/>
        <v>5595.1959909440156</v>
      </c>
      <c r="O10" s="7">
        <f t="shared" si="23"/>
        <v>5427.3401112156953</v>
      </c>
      <c r="P10" s="4">
        <f t="shared" si="8"/>
        <v>11022.536102159711</v>
      </c>
      <c r="Q10" s="33">
        <f t="shared" si="24"/>
        <v>488.90020778174949</v>
      </c>
      <c r="R10" s="35">
        <f t="shared" si="25"/>
        <v>4.6413243507181269E-2</v>
      </c>
      <c r="S10" s="28">
        <f>F10*1.03+0.01</f>
        <v>5677.8936164259476</v>
      </c>
      <c r="T10" s="7">
        <f t="shared" si="26"/>
        <v>5905.0093610829854</v>
      </c>
      <c r="U10" s="4">
        <f t="shared" si="10"/>
        <v>11582.902977508933</v>
      </c>
      <c r="V10" s="33">
        <f t="shared" si="27"/>
        <v>1049.2670831309715</v>
      </c>
      <c r="W10" s="35">
        <f t="shared" si="28"/>
        <v>9.9611102344157251E-2</v>
      </c>
      <c r="X10" s="28">
        <f>F10*1.045</f>
        <v>5760.5712419078782</v>
      </c>
      <c r="Y10" s="7">
        <f t="shared" si="29"/>
        <v>6264.6212255748169</v>
      </c>
      <c r="Z10" s="4">
        <f t="shared" si="11"/>
        <v>12025.192467482695</v>
      </c>
      <c r="AA10" s="33">
        <f t="shared" si="30"/>
        <v>1491.5565731047336</v>
      </c>
      <c r="AB10" s="35">
        <f t="shared" si="31"/>
        <v>0.14159940480768002</v>
      </c>
      <c r="AC10" s="28">
        <f t="shared" si="12"/>
        <v>5843.2588673898099</v>
      </c>
      <c r="AD10" s="7">
        <f t="shared" si="32"/>
        <v>6719.747697498281</v>
      </c>
      <c r="AE10" s="4">
        <f t="shared" si="13"/>
        <v>12563.006564888092</v>
      </c>
      <c r="AF10" s="33">
        <f t="shared" si="33"/>
        <v>2029.3706705101304</v>
      </c>
      <c r="AG10" s="35">
        <f t="shared" si="34"/>
        <v>0.19265623863012496</v>
      </c>
      <c r="AH10" s="28">
        <f t="shared" si="14"/>
        <v>5925.9464928717407</v>
      </c>
      <c r="AI10" s="7">
        <f t="shared" si="35"/>
        <v>7185.2101226069854</v>
      </c>
      <c r="AJ10" s="4">
        <f t="shared" si="15"/>
        <v>13111.156615478725</v>
      </c>
      <c r="AK10" s="33">
        <f t="shared" si="36"/>
        <v>2577.5207211007637</v>
      </c>
      <c r="AL10" s="35">
        <f t="shared" si="37"/>
        <v>0.24469430564582592</v>
      </c>
      <c r="AM10" s="28">
        <f>F10*1.09+0.01</f>
        <v>6008.6441183536735</v>
      </c>
      <c r="AN10" s="7">
        <f t="shared" si="38"/>
        <v>7661.0212509009334</v>
      </c>
      <c r="AO10" s="4">
        <f t="shared" si="17"/>
        <v>13669.665369254606</v>
      </c>
      <c r="AP10" s="33">
        <f t="shared" si="39"/>
        <v>3136.0294748766446</v>
      </c>
      <c r="AQ10" s="35">
        <f t="shared" si="40"/>
        <v>0.29771576560287355</v>
      </c>
      <c r="AR10" s="28">
        <f>F10*1.105</f>
        <v>6091.3217438356032</v>
      </c>
      <c r="AS10" s="7">
        <f t="shared" si="41"/>
        <v>8147.1428323801192</v>
      </c>
      <c r="AT10" s="4">
        <f t="shared" si="18"/>
        <v>14238.464576215723</v>
      </c>
      <c r="AU10" s="33">
        <f t="shared" si="42"/>
        <v>3704.8286818377619</v>
      </c>
      <c r="AV10" s="35">
        <f t="shared" si="43"/>
        <v>0.3517141392569979</v>
      </c>
      <c r="AW10" s="28">
        <f t="shared" si="19"/>
        <v>6174.0093693175359</v>
      </c>
      <c r="AX10" s="7">
        <f t="shared" si="44"/>
        <v>8643.6131170445497</v>
      </c>
      <c r="AY10" s="4">
        <f t="shared" si="20"/>
        <v>14817.622486362085</v>
      </c>
      <c r="AZ10" s="33">
        <f t="shared" si="45"/>
        <v>4283.9865919841232</v>
      </c>
      <c r="BA10" s="35">
        <f t="shared" si="46"/>
        <v>0.40669590585246856</v>
      </c>
    </row>
    <row r="11" spans="1:53" ht="15.6" x14ac:dyDescent="0.3">
      <c r="A11" s="14" t="s">
        <v>10</v>
      </c>
      <c r="B11" s="15">
        <f t="shared" si="21"/>
        <v>5</v>
      </c>
      <c r="C11" s="10">
        <f t="shared" si="0"/>
        <v>5994.183853706345</v>
      </c>
      <c r="D11" s="7">
        <f t="shared" si="1"/>
        <v>8391.8573951888829</v>
      </c>
      <c r="E11" s="4">
        <f t="shared" si="2"/>
        <v>14386.041248895228</v>
      </c>
      <c r="F11" s="28">
        <v>5351.9498693806645</v>
      </c>
      <c r="G11" s="53">
        <f t="shared" si="3"/>
        <v>4816.7548824425985</v>
      </c>
      <c r="H11" s="7">
        <v>59.87</v>
      </c>
      <c r="I11" s="4">
        <f t="shared" si="22"/>
        <v>10228.574751823264</v>
      </c>
      <c r="J11" s="28">
        <f t="shared" si="4"/>
        <v>642.23398432568047</v>
      </c>
      <c r="K11" s="7">
        <f t="shared" si="5"/>
        <v>3575.1025127462844</v>
      </c>
      <c r="L11" s="4">
        <f t="shared" si="6"/>
        <v>4157.4664970719641</v>
      </c>
      <c r="M11" s="19">
        <f t="shared" si="7"/>
        <v>0.40645608972363306</v>
      </c>
      <c r="N11" s="28">
        <f t="shared" si="47"/>
        <v>5432.2291174213742</v>
      </c>
      <c r="O11" s="7">
        <f t="shared" si="23"/>
        <v>5269.2622438987328</v>
      </c>
      <c r="P11" s="4">
        <f t="shared" si="8"/>
        <v>10701.491361320106</v>
      </c>
      <c r="Q11" s="33">
        <f t="shared" si="24"/>
        <v>472.91660949684228</v>
      </c>
      <c r="R11" s="35">
        <f t="shared" si="25"/>
        <v>4.6234849035301222E-2</v>
      </c>
      <c r="S11" s="28">
        <f t="shared" ref="S11:S25" si="48">F11*1.03</f>
        <v>5512.5083654620848</v>
      </c>
      <c r="T11" s="7">
        <f t="shared" si="26"/>
        <v>5733.0087000805688</v>
      </c>
      <c r="U11" s="4">
        <f t="shared" si="10"/>
        <v>11245.517065542654</v>
      </c>
      <c r="V11" s="33">
        <f t="shared" si="27"/>
        <v>1016.9423137193899</v>
      </c>
      <c r="W11" s="35">
        <f t="shared" si="28"/>
        <v>9.9421702279500659E-2</v>
      </c>
      <c r="X11" s="28">
        <f>F11*1.045</f>
        <v>5592.7876135027936</v>
      </c>
      <c r="Y11" s="7">
        <f t="shared" si="29"/>
        <v>6082.1565296842873</v>
      </c>
      <c r="Z11" s="4">
        <f t="shared" si="11"/>
        <v>11674.94414318708</v>
      </c>
      <c r="AA11" s="33">
        <f t="shared" si="30"/>
        <v>1446.3693913638162</v>
      </c>
      <c r="AB11" s="35">
        <f t="shared" si="31"/>
        <v>0.14140478282235733</v>
      </c>
      <c r="AC11" s="28">
        <f t="shared" si="12"/>
        <v>5673.0668615435043</v>
      </c>
      <c r="AD11" s="7">
        <f t="shared" si="32"/>
        <v>6524.0268907750296</v>
      </c>
      <c r="AE11" s="4">
        <f t="shared" si="13"/>
        <v>12197.093752318535</v>
      </c>
      <c r="AF11" s="33">
        <f t="shared" si="33"/>
        <v>1968.519000495271</v>
      </c>
      <c r="AG11" s="35">
        <f t="shared" si="34"/>
        <v>0.1924529123810117</v>
      </c>
      <c r="AH11" s="28">
        <f t="shared" si="14"/>
        <v>5753.346109584214</v>
      </c>
      <c r="AI11" s="7">
        <f t="shared" si="35"/>
        <v>6975.9321578708586</v>
      </c>
      <c r="AJ11" s="4">
        <f t="shared" si="15"/>
        <v>12729.278267455073</v>
      </c>
      <c r="AK11" s="33">
        <f t="shared" si="36"/>
        <v>2500.7035156318088</v>
      </c>
      <c r="AL11" s="35">
        <f t="shared" si="37"/>
        <v>0.24448210785046601</v>
      </c>
      <c r="AM11" s="28">
        <f>F11*1.09</f>
        <v>5833.6253576249246</v>
      </c>
      <c r="AN11" s="7">
        <f t="shared" si="38"/>
        <v>7437.872330971778</v>
      </c>
      <c r="AO11" s="4">
        <f t="shared" si="17"/>
        <v>13271.497688596703</v>
      </c>
      <c r="AP11" s="33">
        <f t="shared" si="39"/>
        <v>3042.9229367734388</v>
      </c>
      <c r="AQ11" s="35">
        <f t="shared" si="40"/>
        <v>0.2974923692307212</v>
      </c>
      <c r="AR11" s="28">
        <f>F11*1.105</f>
        <v>5913.9046056656343</v>
      </c>
      <c r="AS11" s="7">
        <f t="shared" si="41"/>
        <v>7909.8474100777858</v>
      </c>
      <c r="AT11" s="4">
        <f t="shared" si="18"/>
        <v>13823.752015743419</v>
      </c>
      <c r="AU11" s="33">
        <f t="shared" si="42"/>
        <v>3595.1772639201554</v>
      </c>
      <c r="AV11" s="35">
        <f t="shared" si="43"/>
        <v>0.35148369652177669</v>
      </c>
      <c r="AW11" s="28">
        <f t="shared" si="19"/>
        <v>5994.183853706345</v>
      </c>
      <c r="AX11" s="7">
        <f t="shared" si="44"/>
        <v>8391.8573951888829</v>
      </c>
      <c r="AY11" s="4">
        <f t="shared" si="20"/>
        <v>14386.041248895228</v>
      </c>
      <c r="AZ11" s="33">
        <f t="shared" si="45"/>
        <v>4157.4664970719641</v>
      </c>
      <c r="BA11" s="35">
        <f t="shared" si="46"/>
        <v>0.40645608972363306</v>
      </c>
    </row>
    <row r="12" spans="1:53" ht="15.6" x14ac:dyDescent="0.3">
      <c r="A12" s="14" t="s">
        <v>1</v>
      </c>
      <c r="B12" s="15">
        <f t="shared" si="21"/>
        <v>4</v>
      </c>
      <c r="C12" s="10">
        <f t="shared" si="0"/>
        <v>5819.5959744721795</v>
      </c>
      <c r="D12" s="7">
        <f t="shared" si="1"/>
        <v>8147.4343642610511</v>
      </c>
      <c r="E12" s="4">
        <f t="shared" si="2"/>
        <v>13967.030338733231</v>
      </c>
      <c r="F12" s="28">
        <v>5196.0678343501595</v>
      </c>
      <c r="G12" s="53">
        <f t="shared" si="3"/>
        <v>4676.4610509151435</v>
      </c>
      <c r="H12" s="7">
        <v>59.87</v>
      </c>
      <c r="I12" s="4">
        <f t="shared" si="22"/>
        <v>9932.3988852653038</v>
      </c>
      <c r="J12" s="28">
        <f t="shared" si="4"/>
        <v>623.52814012201998</v>
      </c>
      <c r="K12" s="7">
        <f t="shared" si="5"/>
        <v>3470.9733133459076</v>
      </c>
      <c r="L12" s="4">
        <f t="shared" si="6"/>
        <v>4034.6314534679277</v>
      </c>
      <c r="M12" s="19">
        <f t="shared" si="7"/>
        <v>0.40620916458090467</v>
      </c>
      <c r="N12" s="28">
        <f t="shared" si="47"/>
        <v>5274.0088518654111</v>
      </c>
      <c r="O12" s="7">
        <f t="shared" si="23"/>
        <v>5115.7885863094489</v>
      </c>
      <c r="P12" s="4">
        <f t="shared" si="8"/>
        <v>10389.797438174861</v>
      </c>
      <c r="Q12" s="33">
        <f t="shared" si="24"/>
        <v>457.39855290955711</v>
      </c>
      <c r="R12" s="35">
        <f t="shared" si="25"/>
        <v>4.6051166308685713E-2</v>
      </c>
      <c r="S12" s="28">
        <f t="shared" si="48"/>
        <v>5351.9498693806645</v>
      </c>
      <c r="T12" s="7">
        <f t="shared" si="26"/>
        <v>5566.0278641558916</v>
      </c>
      <c r="U12" s="4">
        <f t="shared" si="10"/>
        <v>10917.977733536556</v>
      </c>
      <c r="V12" s="33">
        <f t="shared" si="27"/>
        <v>985.57884827125235</v>
      </c>
      <c r="W12" s="35">
        <f t="shared" si="28"/>
        <v>9.9228681777305261E-2</v>
      </c>
      <c r="X12" s="28">
        <f>F12*1.045</f>
        <v>5429.8908868959161</v>
      </c>
      <c r="Y12" s="7">
        <f t="shared" si="29"/>
        <v>5905.0063394993085</v>
      </c>
      <c r="Z12" s="4">
        <f t="shared" si="11"/>
        <v>11334.897226395224</v>
      </c>
      <c r="AA12" s="33">
        <f t="shared" si="30"/>
        <v>1402.4983411299199</v>
      </c>
      <c r="AB12" s="35">
        <f t="shared" si="31"/>
        <v>0.1412043915403482</v>
      </c>
      <c r="AC12" s="28">
        <f t="shared" si="12"/>
        <v>5507.8319044111695</v>
      </c>
      <c r="AD12" s="7">
        <f t="shared" si="32"/>
        <v>6334.0066900728443</v>
      </c>
      <c r="AE12" s="4">
        <f t="shared" si="13"/>
        <v>11841.838594484014</v>
      </c>
      <c r="AF12" s="33">
        <f t="shared" si="33"/>
        <v>1909.43970921871</v>
      </c>
      <c r="AG12" s="35">
        <f t="shared" si="34"/>
        <v>0.1922435588094796</v>
      </c>
      <c r="AH12" s="28">
        <f>F12*1.075+0.01</f>
        <v>5585.7829219264213</v>
      </c>
      <c r="AI12" s="7">
        <f t="shared" si="35"/>
        <v>6772.7617928357849</v>
      </c>
      <c r="AJ12" s="4">
        <f t="shared" si="15"/>
        <v>12358.544714762207</v>
      </c>
      <c r="AK12" s="33">
        <f t="shared" si="36"/>
        <v>2426.1458294969034</v>
      </c>
      <c r="AL12" s="35">
        <f t="shared" si="37"/>
        <v>0.24426584730664477</v>
      </c>
      <c r="AM12" s="28">
        <f>F12*1.09+0.01</f>
        <v>5663.7239394416747</v>
      </c>
      <c r="AN12" s="7">
        <f t="shared" si="38"/>
        <v>7221.2480227881351</v>
      </c>
      <c r="AO12" s="4">
        <f t="shared" si="17"/>
        <v>12884.971962229811</v>
      </c>
      <c r="AP12" s="33">
        <f t="shared" si="39"/>
        <v>2952.573076964507</v>
      </c>
      <c r="AQ12" s="35">
        <f t="shared" si="40"/>
        <v>0.29726686484013887</v>
      </c>
      <c r="AR12" s="28">
        <f>F12*1.105+0.01</f>
        <v>5741.6649569569263</v>
      </c>
      <c r="AS12" s="7">
        <f t="shared" si="41"/>
        <v>7679.4768799298881</v>
      </c>
      <c r="AT12" s="4">
        <f t="shared" si="18"/>
        <v>13421.141836886814</v>
      </c>
      <c r="AU12" s="33">
        <f t="shared" si="42"/>
        <v>3488.7429516215107</v>
      </c>
      <c r="AV12" s="35">
        <f t="shared" si="43"/>
        <v>0.35124877604312232</v>
      </c>
      <c r="AW12" s="28">
        <f t="shared" si="19"/>
        <v>5819.5959744721795</v>
      </c>
      <c r="AX12" s="7">
        <f t="shared" si="44"/>
        <v>8147.4343642610511</v>
      </c>
      <c r="AY12" s="4">
        <f t="shared" si="20"/>
        <v>13967.030338733231</v>
      </c>
      <c r="AZ12" s="33">
        <f t="shared" si="45"/>
        <v>4034.6314534679277</v>
      </c>
      <c r="BA12" s="35">
        <f t="shared" si="46"/>
        <v>0.40620916458090467</v>
      </c>
    </row>
    <row r="13" spans="1:53" ht="15.6" x14ac:dyDescent="0.3">
      <c r="A13" s="14"/>
      <c r="B13" s="15">
        <f t="shared" si="21"/>
        <v>3</v>
      </c>
      <c r="C13" s="10">
        <f>F13*(1+0.12)-0.01</f>
        <v>5505.7572416955345</v>
      </c>
      <c r="D13" s="7">
        <f t="shared" si="1"/>
        <v>7708.0601383737476</v>
      </c>
      <c r="E13" s="4">
        <f t="shared" si="2"/>
        <v>13213.817380069282</v>
      </c>
      <c r="F13" s="28">
        <v>4915.8636086567267</v>
      </c>
      <c r="G13" s="53">
        <f t="shared" si="3"/>
        <v>4424.2772477910539</v>
      </c>
      <c r="H13" s="7">
        <v>59.87</v>
      </c>
      <c r="I13" s="4">
        <f t="shared" si="22"/>
        <v>9400.0108564477814</v>
      </c>
      <c r="J13" s="28">
        <f t="shared" si="4"/>
        <v>589.89363303880782</v>
      </c>
      <c r="K13" s="7">
        <f t="shared" si="5"/>
        <v>3283.7828905826937</v>
      </c>
      <c r="L13" s="4">
        <f t="shared" si="6"/>
        <v>3813.8065236215007</v>
      </c>
      <c r="M13" s="19">
        <f t="shared" si="7"/>
        <v>0.40572362967064907</v>
      </c>
      <c r="N13" s="28">
        <f t="shared" si="47"/>
        <v>4989.6015627865772</v>
      </c>
      <c r="O13" s="7">
        <f t="shared" si="23"/>
        <v>4839.9135159029802</v>
      </c>
      <c r="P13" s="4">
        <f t="shared" si="8"/>
        <v>9829.5150786895574</v>
      </c>
      <c r="Q13" s="33">
        <f t="shared" si="24"/>
        <v>429.50422224177601</v>
      </c>
      <c r="R13" s="35">
        <f t="shared" si="25"/>
        <v>4.5691885764915334E-2</v>
      </c>
      <c r="S13" s="28">
        <f t="shared" si="48"/>
        <v>5063.3395169164287</v>
      </c>
      <c r="T13" s="7">
        <f t="shared" si="26"/>
        <v>5265.8730975930857</v>
      </c>
      <c r="U13" s="4">
        <f t="shared" si="10"/>
        <v>10329.212614509514</v>
      </c>
      <c r="V13" s="33">
        <f t="shared" si="27"/>
        <v>929.20175806173211</v>
      </c>
      <c r="W13" s="35">
        <f t="shared" si="28"/>
        <v>9.8851136690375374E-2</v>
      </c>
      <c r="X13" s="28">
        <f>F13*1.045-0.01</f>
        <v>5137.067471046279</v>
      </c>
      <c r="Y13" s="7">
        <f t="shared" si="29"/>
        <v>5586.5608747628276</v>
      </c>
      <c r="Z13" s="4">
        <f t="shared" si="11"/>
        <v>10723.628345809106</v>
      </c>
      <c r="AA13" s="33">
        <f t="shared" si="30"/>
        <v>1323.6174893613243</v>
      </c>
      <c r="AB13" s="35">
        <f t="shared" si="31"/>
        <v>0.14081020858113275</v>
      </c>
      <c r="AC13" s="28">
        <f t="shared" si="12"/>
        <v>5210.8154251761307</v>
      </c>
      <c r="AD13" s="7">
        <f t="shared" si="32"/>
        <v>5992.4377389525498</v>
      </c>
      <c r="AE13" s="4">
        <f t="shared" si="13"/>
        <v>11203.253164128681</v>
      </c>
      <c r="AF13" s="33">
        <f t="shared" si="33"/>
        <v>1803.2423076808991</v>
      </c>
      <c r="AG13" s="35">
        <f t="shared" si="34"/>
        <v>0.1918340664940823</v>
      </c>
      <c r="AH13" s="28">
        <f>F13*1.075</f>
        <v>5284.5533793059813</v>
      </c>
      <c r="AI13" s="7">
        <f t="shared" si="35"/>
        <v>6407.5209724085016</v>
      </c>
      <c r="AJ13" s="4">
        <f t="shared" si="15"/>
        <v>11692.074351714484</v>
      </c>
      <c r="AK13" s="33">
        <f t="shared" si="36"/>
        <v>2292.0634952667024</v>
      </c>
      <c r="AL13" s="35">
        <f t="shared" si="37"/>
        <v>0.24383626043309295</v>
      </c>
      <c r="AM13" s="28">
        <f>F13*1.09</f>
        <v>5358.2913334358327</v>
      </c>
      <c r="AN13" s="7">
        <f t="shared" si="38"/>
        <v>6831.8214501306866</v>
      </c>
      <c r="AO13" s="4">
        <f t="shared" si="17"/>
        <v>12190.112783566519</v>
      </c>
      <c r="AP13" s="33">
        <f t="shared" si="39"/>
        <v>2790.1019271187379</v>
      </c>
      <c r="AQ13" s="35">
        <f t="shared" si="40"/>
        <v>0.29681901114028114</v>
      </c>
      <c r="AR13" s="28">
        <f t="shared" ref="AR13:AR18" si="49">F13*1.105</f>
        <v>5432.0292875656833</v>
      </c>
      <c r="AS13" s="7">
        <f t="shared" si="41"/>
        <v>7265.339172119101</v>
      </c>
      <c r="AT13" s="4">
        <f t="shared" si="18"/>
        <v>12697.368459684785</v>
      </c>
      <c r="AU13" s="33">
        <f t="shared" si="42"/>
        <v>3297.3576032370038</v>
      </c>
      <c r="AV13" s="35">
        <f t="shared" si="43"/>
        <v>0.35078231861564674</v>
      </c>
      <c r="AW13" s="28">
        <f>F13*1.12-0.01</f>
        <v>5505.7572416955345</v>
      </c>
      <c r="AX13" s="7">
        <f t="shared" si="44"/>
        <v>7708.0601383737476</v>
      </c>
      <c r="AY13" s="4">
        <f t="shared" si="20"/>
        <v>13213.817380069282</v>
      </c>
      <c r="AZ13" s="33">
        <f t="shared" si="45"/>
        <v>3813.8065236215007</v>
      </c>
      <c r="BA13" s="35">
        <f t="shared" si="46"/>
        <v>0.40572362967064907</v>
      </c>
    </row>
    <row r="14" spans="1:53" ht="15.6" x14ac:dyDescent="0.3">
      <c r="A14" s="14"/>
      <c r="B14" s="15">
        <f t="shared" si="21"/>
        <v>2</v>
      </c>
      <c r="C14" s="10">
        <f>F14*(1+0.12)-0.01</f>
        <v>5345.3950890247907</v>
      </c>
      <c r="D14" s="7">
        <f t="shared" si="1"/>
        <v>7483.5531246347064</v>
      </c>
      <c r="E14" s="4">
        <f t="shared" si="2"/>
        <v>12828.948213659496</v>
      </c>
      <c r="F14" s="28">
        <v>4772.6831152007053</v>
      </c>
      <c r="G14" s="53">
        <f t="shared" si="3"/>
        <v>4295.4148036806346</v>
      </c>
      <c r="H14" s="7">
        <v>59.87</v>
      </c>
      <c r="I14" s="4">
        <f t="shared" si="22"/>
        <v>9127.9679188813407</v>
      </c>
      <c r="J14" s="28">
        <f t="shared" si="4"/>
        <v>572.71197382408536</v>
      </c>
      <c r="K14" s="7">
        <f t="shared" si="5"/>
        <v>3188.1383209540718</v>
      </c>
      <c r="L14" s="4">
        <f t="shared" si="6"/>
        <v>3700.9802947781554</v>
      </c>
      <c r="M14" s="19">
        <f t="shared" si="7"/>
        <v>0.40545500681730284</v>
      </c>
      <c r="N14" s="28">
        <f t="shared" si="47"/>
        <v>4844.2733619287155</v>
      </c>
      <c r="O14" s="7">
        <f t="shared" si="23"/>
        <v>4698.9451610708538</v>
      </c>
      <c r="P14" s="4">
        <f t="shared" si="8"/>
        <v>9543.2185229995703</v>
      </c>
      <c r="Q14" s="33">
        <f t="shared" si="24"/>
        <v>415.2506041182296</v>
      </c>
      <c r="R14" s="35">
        <f t="shared" si="25"/>
        <v>4.5492119145081285E-2</v>
      </c>
      <c r="S14" s="28">
        <f t="shared" si="48"/>
        <v>4915.8636086567267</v>
      </c>
      <c r="T14" s="7">
        <f t="shared" si="26"/>
        <v>5112.4981530029963</v>
      </c>
      <c r="U14" s="4">
        <f t="shared" si="10"/>
        <v>10028.361761659722</v>
      </c>
      <c r="V14" s="33">
        <f t="shared" si="27"/>
        <v>900.39384277838144</v>
      </c>
      <c r="W14" s="35">
        <f t="shared" si="28"/>
        <v>9.8641214647118017E-2</v>
      </c>
      <c r="X14" s="28">
        <f>F14*1.045</f>
        <v>4987.4538553847369</v>
      </c>
      <c r="Y14" s="7">
        <f t="shared" si="29"/>
        <v>5423.8560677309006</v>
      </c>
      <c r="Z14" s="4">
        <f t="shared" si="11"/>
        <v>10411.309923115638</v>
      </c>
      <c r="AA14" s="33">
        <f t="shared" si="30"/>
        <v>1283.3420042342968</v>
      </c>
      <c r="AB14" s="35">
        <f t="shared" si="31"/>
        <v>0.14059449108926911</v>
      </c>
      <c r="AC14" s="28">
        <f t="shared" si="12"/>
        <v>5059.0441021127481</v>
      </c>
      <c r="AD14" s="7">
        <f t="shared" si="32"/>
        <v>5817.9007174296603</v>
      </c>
      <c r="AE14" s="4">
        <f t="shared" si="13"/>
        <v>10876.944819542408</v>
      </c>
      <c r="AF14" s="33">
        <f t="shared" si="33"/>
        <v>1748.9769006610677</v>
      </c>
      <c r="AG14" s="35">
        <f t="shared" si="34"/>
        <v>0.1916063812015906</v>
      </c>
      <c r="AH14" s="28">
        <f>F14*1.075</f>
        <v>5130.6343488407583</v>
      </c>
      <c r="AI14" s="7">
        <f t="shared" si="35"/>
        <v>6220.8941479694186</v>
      </c>
      <c r="AJ14" s="4">
        <f t="shared" si="15"/>
        <v>11351.528496810177</v>
      </c>
      <c r="AK14" s="33">
        <f t="shared" si="36"/>
        <v>2223.5605779288362</v>
      </c>
      <c r="AL14" s="35">
        <f t="shared" si="37"/>
        <v>0.24359864075873527</v>
      </c>
      <c r="AM14" s="28">
        <f>F14*1.09</f>
        <v>5202.2245955687695</v>
      </c>
      <c r="AN14" s="7">
        <f t="shared" si="38"/>
        <v>6632.8363593501808</v>
      </c>
      <c r="AO14" s="4">
        <f t="shared" si="17"/>
        <v>11835.06095491895</v>
      </c>
      <c r="AP14" s="33">
        <f t="shared" si="39"/>
        <v>2707.0930360376096</v>
      </c>
      <c r="AQ14" s="35">
        <f t="shared" si="40"/>
        <v>0.29657126976070397</v>
      </c>
      <c r="AR14" s="28">
        <f t="shared" si="49"/>
        <v>5273.8148422967788</v>
      </c>
      <c r="AS14" s="7">
        <f t="shared" si="41"/>
        <v>7053.7273515719407</v>
      </c>
      <c r="AT14" s="4">
        <f t="shared" si="18"/>
        <v>12327.54219386872</v>
      </c>
      <c r="AU14" s="33">
        <f t="shared" si="42"/>
        <v>3199.5742749873789</v>
      </c>
      <c r="AV14" s="35">
        <f t="shared" si="43"/>
        <v>0.35052426820749566</v>
      </c>
      <c r="AW14" s="28">
        <f>F14*1.12-0.01</f>
        <v>5345.3950890247907</v>
      </c>
      <c r="AX14" s="7">
        <f t="shared" si="44"/>
        <v>7483.5531246347064</v>
      </c>
      <c r="AY14" s="4">
        <f t="shared" si="20"/>
        <v>12828.948213659496</v>
      </c>
      <c r="AZ14" s="33">
        <f t="shared" si="45"/>
        <v>3700.9802947781554</v>
      </c>
      <c r="BA14" s="35">
        <f t="shared" si="46"/>
        <v>0.40545500681730284</v>
      </c>
    </row>
    <row r="15" spans="1:53" ht="16.2" thickBot="1" x14ac:dyDescent="0.35">
      <c r="A15" s="16"/>
      <c r="B15" s="17">
        <f t="shared" si="21"/>
        <v>1</v>
      </c>
      <c r="C15" s="11">
        <f>F15*(1+0.12)</f>
        <v>5189.7136786648452</v>
      </c>
      <c r="D15" s="8">
        <f t="shared" si="1"/>
        <v>7265.5991501307826</v>
      </c>
      <c r="E15" s="5">
        <f t="shared" si="2"/>
        <v>12455.312828795628</v>
      </c>
      <c r="F15" s="29">
        <v>4633.6729273793253</v>
      </c>
      <c r="G15" s="56">
        <f t="shared" si="3"/>
        <v>4170.3056346413932</v>
      </c>
      <c r="H15" s="8">
        <v>59.87</v>
      </c>
      <c r="I15" s="5">
        <f t="shared" si="22"/>
        <v>8863.8485620207193</v>
      </c>
      <c r="J15" s="29">
        <f t="shared" si="4"/>
        <v>556.04075128551995</v>
      </c>
      <c r="K15" s="8">
        <f t="shared" si="5"/>
        <v>3095.2935154893894</v>
      </c>
      <c r="L15" s="5">
        <f t="shared" si="6"/>
        <v>3591.4642667749085</v>
      </c>
      <c r="M15" s="26">
        <f t="shared" si="7"/>
        <v>0.40518114018366658</v>
      </c>
      <c r="N15" s="29">
        <f t="shared" si="47"/>
        <v>4703.1780212900148</v>
      </c>
      <c r="O15" s="8">
        <f t="shared" si="23"/>
        <v>4562.0826806513141</v>
      </c>
      <c r="P15" s="5">
        <f t="shared" si="8"/>
        <v>9265.2607019413299</v>
      </c>
      <c r="Q15" s="36">
        <f t="shared" si="24"/>
        <v>401.41213992061057</v>
      </c>
      <c r="R15" s="37">
        <f t="shared" si="25"/>
        <v>4.5286439305896646E-2</v>
      </c>
      <c r="S15" s="29">
        <f t="shared" si="48"/>
        <v>4772.6831152007053</v>
      </c>
      <c r="T15" s="8">
        <f t="shared" si="26"/>
        <v>4963.5904398087341</v>
      </c>
      <c r="U15" s="5">
        <f t="shared" si="10"/>
        <v>9736.2735550094403</v>
      </c>
      <c r="V15" s="36">
        <f t="shared" si="27"/>
        <v>872.42499298872099</v>
      </c>
      <c r="W15" s="37">
        <f t="shared" si="28"/>
        <v>9.8425078777500175E-2</v>
      </c>
      <c r="X15" s="29">
        <f>F15*1.045</f>
        <v>4842.1882091113948</v>
      </c>
      <c r="Y15" s="8">
        <f t="shared" si="29"/>
        <v>5265.8796774086413</v>
      </c>
      <c r="Z15" s="5">
        <f t="shared" si="11"/>
        <v>10108.067886520035</v>
      </c>
      <c r="AA15" s="36">
        <f t="shared" si="30"/>
        <v>1244.2193244993159</v>
      </c>
      <c r="AB15" s="37">
        <f t="shared" si="31"/>
        <v>0.14037010174457079</v>
      </c>
      <c r="AC15" s="29">
        <f t="shared" si="12"/>
        <v>4911.6933030220853</v>
      </c>
      <c r="AD15" s="8">
        <f t="shared" si="32"/>
        <v>5648.4472984753975</v>
      </c>
      <c r="AE15" s="5">
        <f t="shared" si="13"/>
        <v>10560.140601497482</v>
      </c>
      <c r="AF15" s="36">
        <f t="shared" si="33"/>
        <v>1696.2920394767625</v>
      </c>
      <c r="AG15" s="37">
        <f t="shared" si="34"/>
        <v>0.19137195627923201</v>
      </c>
      <c r="AH15" s="29">
        <f>F15*1.075</f>
        <v>4981.1983969327748</v>
      </c>
      <c r="AI15" s="8">
        <f t="shared" si="35"/>
        <v>6039.7030562809887</v>
      </c>
      <c r="AJ15" s="5">
        <f t="shared" si="15"/>
        <v>11020.901453213763</v>
      </c>
      <c r="AK15" s="36">
        <f t="shared" si="36"/>
        <v>2157.0528911930433</v>
      </c>
      <c r="AL15" s="37">
        <f t="shared" si="37"/>
        <v>0.24335398739047198</v>
      </c>
      <c r="AM15" s="29">
        <f>F15*1.09</f>
        <v>5050.7034908434653</v>
      </c>
      <c r="AN15" s="8">
        <f t="shared" si="38"/>
        <v>6439.6469508254177</v>
      </c>
      <c r="AO15" s="5">
        <f t="shared" si="17"/>
        <v>11490.350441668883</v>
      </c>
      <c r="AP15" s="36">
        <f t="shared" si="39"/>
        <v>2626.5018796481636</v>
      </c>
      <c r="AQ15" s="37">
        <f t="shared" si="40"/>
        <v>0.29631619507829132</v>
      </c>
      <c r="AR15" s="29">
        <f t="shared" si="49"/>
        <v>5120.2085847541548</v>
      </c>
      <c r="AS15" s="8">
        <f t="shared" si="41"/>
        <v>6848.2789821086817</v>
      </c>
      <c r="AT15" s="5">
        <f t="shared" si="18"/>
        <v>11968.487566862837</v>
      </c>
      <c r="AU15" s="36">
        <f t="shared" si="42"/>
        <v>3104.6390048421181</v>
      </c>
      <c r="AV15" s="37">
        <f t="shared" si="43"/>
        <v>0.35025857934268945</v>
      </c>
      <c r="AW15" s="29">
        <f>F15*1.12</f>
        <v>5189.7136786648452</v>
      </c>
      <c r="AX15" s="8">
        <f t="shared" si="44"/>
        <v>7265.5991501307826</v>
      </c>
      <c r="AY15" s="5">
        <f t="shared" si="20"/>
        <v>12455.312828795628</v>
      </c>
      <c r="AZ15" s="36">
        <f t="shared" si="45"/>
        <v>3591.4642667749085</v>
      </c>
      <c r="BA15" s="37">
        <f t="shared" si="46"/>
        <v>0.40518114018366658</v>
      </c>
    </row>
    <row r="16" spans="1:53" ht="15.6" x14ac:dyDescent="0.3">
      <c r="A16" s="12"/>
      <c r="B16" s="13">
        <v>13</v>
      </c>
      <c r="C16" s="22">
        <f>F16*(1+0.12)+0.01</f>
        <v>4749.3331874611367</v>
      </c>
      <c r="D16" s="23">
        <f t="shared" si="1"/>
        <v>6649.0664624455912</v>
      </c>
      <c r="E16" s="24">
        <f t="shared" si="2"/>
        <v>11398.399649906729</v>
      </c>
      <c r="F16" s="27">
        <v>4240.4671316617287</v>
      </c>
      <c r="G16" s="55">
        <f t="shared" si="3"/>
        <v>3816.4204184955561</v>
      </c>
      <c r="H16" s="23">
        <v>59.87</v>
      </c>
      <c r="I16" s="24">
        <f t="shared" si="22"/>
        <v>8116.7575501572846</v>
      </c>
      <c r="J16" s="27">
        <f t="shared" si="4"/>
        <v>508.86605579940806</v>
      </c>
      <c r="K16" s="23">
        <f t="shared" si="5"/>
        <v>2832.6460439500352</v>
      </c>
      <c r="L16" s="24">
        <f t="shared" si="6"/>
        <v>3281.6420997494442</v>
      </c>
      <c r="M16" s="25">
        <f t="shared" si="7"/>
        <v>0.40430456120817027</v>
      </c>
      <c r="N16" s="27">
        <f>F16*1.015+0.01</f>
        <v>4304.0841386366546</v>
      </c>
      <c r="O16" s="23">
        <f t="shared" si="23"/>
        <v>4174.9616144775546</v>
      </c>
      <c r="P16" s="24">
        <f t="shared" si="8"/>
        <v>8479.0457531142092</v>
      </c>
      <c r="Q16" s="31">
        <f t="shared" si="24"/>
        <v>362.28820295692458</v>
      </c>
      <c r="R16" s="32">
        <f t="shared" si="25"/>
        <v>4.4634597093503703E-2</v>
      </c>
      <c r="S16" s="27">
        <f t="shared" si="48"/>
        <v>4367.6811456115811</v>
      </c>
      <c r="T16" s="23">
        <f t="shared" si="26"/>
        <v>4542.3883914360449</v>
      </c>
      <c r="U16" s="24">
        <f t="shared" si="10"/>
        <v>8910.069537047626</v>
      </c>
      <c r="V16" s="31">
        <f t="shared" si="27"/>
        <v>793.31198689034136</v>
      </c>
      <c r="W16" s="32">
        <f t="shared" si="28"/>
        <v>9.7737548767237573E-2</v>
      </c>
      <c r="X16" s="27">
        <f>F16*1.045</f>
        <v>4431.2881525865059</v>
      </c>
      <c r="Y16" s="23">
        <f t="shared" si="29"/>
        <v>4819.0258659378251</v>
      </c>
      <c r="Z16" s="24">
        <f t="shared" si="11"/>
        <v>9250.3140185243319</v>
      </c>
      <c r="AA16" s="31">
        <f t="shared" si="30"/>
        <v>1133.5564683670473</v>
      </c>
      <c r="AB16" s="32">
        <f t="shared" si="31"/>
        <v>0.13965631736099859</v>
      </c>
      <c r="AC16" s="27">
        <f t="shared" si="12"/>
        <v>4494.8951595614326</v>
      </c>
      <c r="AD16" s="23">
        <f t="shared" si="32"/>
        <v>5169.1294334956474</v>
      </c>
      <c r="AE16" s="24">
        <f t="shared" si="13"/>
        <v>9664.02459305708</v>
      </c>
      <c r="AF16" s="31">
        <f t="shared" si="33"/>
        <v>1547.2670428997953</v>
      </c>
      <c r="AG16" s="32">
        <f t="shared" si="34"/>
        <v>0.19062624863912717</v>
      </c>
      <c r="AH16" s="27">
        <f>F16*1.075+0.01</f>
        <v>4558.5121665363586</v>
      </c>
      <c r="AI16" s="23">
        <f t="shared" si="35"/>
        <v>5527.1960019253347</v>
      </c>
      <c r="AJ16" s="24">
        <f t="shared" si="15"/>
        <v>10085.708168461693</v>
      </c>
      <c r="AK16" s="31">
        <f t="shared" si="36"/>
        <v>1968.9506183044086</v>
      </c>
      <c r="AL16" s="32">
        <f t="shared" si="37"/>
        <v>0.24257846882050269</v>
      </c>
      <c r="AM16" s="27">
        <f>F16*1.09</f>
        <v>4622.109173511285</v>
      </c>
      <c r="AN16" s="23">
        <f t="shared" si="38"/>
        <v>5893.1891962268883</v>
      </c>
      <c r="AO16" s="24">
        <f t="shared" si="17"/>
        <v>10515.298369738173</v>
      </c>
      <c r="AP16" s="31">
        <f t="shared" si="39"/>
        <v>2398.5408195808886</v>
      </c>
      <c r="AQ16" s="32">
        <f t="shared" si="40"/>
        <v>0.29550480037862042</v>
      </c>
      <c r="AR16" s="27">
        <f t="shared" si="49"/>
        <v>4685.7161804862099</v>
      </c>
      <c r="AS16" s="23">
        <f t="shared" si="41"/>
        <v>6267.145391400305</v>
      </c>
      <c r="AT16" s="24">
        <f t="shared" si="18"/>
        <v>10952.861571886515</v>
      </c>
      <c r="AU16" s="31">
        <f t="shared" si="42"/>
        <v>2836.1040217292302</v>
      </c>
      <c r="AV16" s="32">
        <f t="shared" si="43"/>
        <v>0.34941342083998467</v>
      </c>
      <c r="AW16" s="27">
        <f>F16*1.12+0.01</f>
        <v>4749.3331874611367</v>
      </c>
      <c r="AX16" s="23">
        <f t="shared" si="44"/>
        <v>6649.0664624455912</v>
      </c>
      <c r="AY16" s="24">
        <f t="shared" si="20"/>
        <v>11398.399649906729</v>
      </c>
      <c r="AZ16" s="31">
        <f t="shared" si="45"/>
        <v>3281.6420997494442</v>
      </c>
      <c r="BA16" s="32">
        <f t="shared" si="46"/>
        <v>0.40430456120817027</v>
      </c>
    </row>
    <row r="17" spans="1:53" ht="15.6" x14ac:dyDescent="0.3">
      <c r="A17" s="14"/>
      <c r="B17" s="15">
        <f t="shared" ref="B17:B28" si="50">B16-1</f>
        <v>12</v>
      </c>
      <c r="C17" s="10">
        <f>F17*(1+0.12)+0.01</f>
        <v>4611.0033858845991</v>
      </c>
      <c r="D17" s="7">
        <f t="shared" si="1"/>
        <v>6455.4047402384385</v>
      </c>
      <c r="E17" s="4">
        <f t="shared" si="2"/>
        <v>11066.408126123039</v>
      </c>
      <c r="F17" s="28">
        <v>4116.9583802541056</v>
      </c>
      <c r="G17" s="53">
        <f t="shared" si="3"/>
        <v>3705.2625422286951</v>
      </c>
      <c r="H17" s="7">
        <v>59.87</v>
      </c>
      <c r="I17" s="4">
        <f t="shared" si="22"/>
        <v>7882.0909224828001</v>
      </c>
      <c r="J17" s="28">
        <f t="shared" si="4"/>
        <v>494.04500563049351</v>
      </c>
      <c r="K17" s="7">
        <f t="shared" si="5"/>
        <v>2750.1421980097434</v>
      </c>
      <c r="L17" s="4">
        <f t="shared" si="6"/>
        <v>3184.3172036402384</v>
      </c>
      <c r="M17" s="19">
        <f t="shared" si="7"/>
        <v>0.4039939699956166</v>
      </c>
      <c r="N17" s="28">
        <f>F17*1.015</f>
        <v>4178.7127559579167</v>
      </c>
      <c r="O17" s="7">
        <f t="shared" si="23"/>
        <v>4053.3513732791789</v>
      </c>
      <c r="P17" s="4">
        <f t="shared" si="8"/>
        <v>8232.0641292370965</v>
      </c>
      <c r="Q17" s="33">
        <f t="shared" si="24"/>
        <v>349.97320675429637</v>
      </c>
      <c r="R17" s="35">
        <f t="shared" si="25"/>
        <v>4.440106187509664E-2</v>
      </c>
      <c r="S17" s="28">
        <f t="shared" si="48"/>
        <v>4240.4671316617287</v>
      </c>
      <c r="T17" s="7">
        <f t="shared" si="26"/>
        <v>4410.0858169281983</v>
      </c>
      <c r="U17" s="4">
        <f t="shared" si="10"/>
        <v>8650.5529485899278</v>
      </c>
      <c r="V17" s="33">
        <f t="shared" si="27"/>
        <v>768.46202610712771</v>
      </c>
      <c r="W17" s="35">
        <f t="shared" si="28"/>
        <v>9.7494691911656842E-2</v>
      </c>
      <c r="X17" s="28">
        <f>F17*1.045</f>
        <v>4302.2215073655398</v>
      </c>
      <c r="Y17" s="7">
        <f t="shared" si="29"/>
        <v>4678.6658892600244</v>
      </c>
      <c r="Z17" s="4">
        <f t="shared" si="11"/>
        <v>8980.8873966255633</v>
      </c>
      <c r="AA17" s="33">
        <f t="shared" si="30"/>
        <v>1098.7964741427631</v>
      </c>
      <c r="AB17" s="35">
        <f t="shared" si="31"/>
        <v>0.13940418664907386</v>
      </c>
      <c r="AC17" s="28">
        <f t="shared" si="12"/>
        <v>4363.9758830693518</v>
      </c>
      <c r="AD17" s="7">
        <f t="shared" si="32"/>
        <v>5018.5722655297541</v>
      </c>
      <c r="AE17" s="4">
        <f t="shared" si="13"/>
        <v>9382.5481485991058</v>
      </c>
      <c r="AF17" s="33">
        <f t="shared" si="33"/>
        <v>1500.4572261163057</v>
      </c>
      <c r="AG17" s="35">
        <f t="shared" si="34"/>
        <v>0.19036284164604292</v>
      </c>
      <c r="AH17" s="28">
        <f t="shared" ref="AH17:AH22" si="51">F17*1.075</f>
        <v>4425.7302587731629</v>
      </c>
      <c r="AI17" s="7">
        <f t="shared" si="35"/>
        <v>5366.1979387624597</v>
      </c>
      <c r="AJ17" s="4">
        <f t="shared" si="15"/>
        <v>9791.9281975356225</v>
      </c>
      <c r="AK17" s="33">
        <f t="shared" si="36"/>
        <v>1909.8372750528224</v>
      </c>
      <c r="AL17" s="35">
        <f t="shared" si="37"/>
        <v>0.242300842991448</v>
      </c>
      <c r="AM17" s="28">
        <f>F17*1.09+0.01</f>
        <v>4487.494634476976</v>
      </c>
      <c r="AN17" s="7">
        <f t="shared" si="38"/>
        <v>5721.5556589581438</v>
      </c>
      <c r="AO17" s="4">
        <f t="shared" si="17"/>
        <v>10209.050293435121</v>
      </c>
      <c r="AP17" s="33">
        <f t="shared" si="39"/>
        <v>2326.9593709523206</v>
      </c>
      <c r="AQ17" s="35">
        <f t="shared" si="40"/>
        <v>0.29522107697526351</v>
      </c>
      <c r="AR17" s="28">
        <f t="shared" si="49"/>
        <v>4549.2390101807869</v>
      </c>
      <c r="AS17" s="7">
        <f t="shared" si="41"/>
        <v>6084.6071761168023</v>
      </c>
      <c r="AT17" s="4">
        <f t="shared" si="18"/>
        <v>10633.846186297589</v>
      </c>
      <c r="AU17" s="33">
        <f t="shared" si="42"/>
        <v>2751.755263814789</v>
      </c>
      <c r="AV17" s="35">
        <f t="shared" si="43"/>
        <v>0.34911488472756752</v>
      </c>
      <c r="AW17" s="28">
        <f>F17*1.12+0.01</f>
        <v>4611.0033858845991</v>
      </c>
      <c r="AX17" s="7">
        <f t="shared" si="44"/>
        <v>6455.4047402384385</v>
      </c>
      <c r="AY17" s="4">
        <f t="shared" si="20"/>
        <v>11066.408126123039</v>
      </c>
      <c r="AZ17" s="33">
        <f t="shared" si="45"/>
        <v>3184.3172036402384</v>
      </c>
      <c r="BA17" s="35">
        <f t="shared" si="46"/>
        <v>0.4039939699956166</v>
      </c>
    </row>
    <row r="18" spans="1:53" ht="15.6" x14ac:dyDescent="0.3">
      <c r="A18" s="14"/>
      <c r="B18" s="15">
        <f t="shared" si="50"/>
        <v>11</v>
      </c>
      <c r="C18" s="10">
        <f>F18*(1+0.12)+0.01</f>
        <v>4476.70260765495</v>
      </c>
      <c r="D18" s="7">
        <f t="shared" si="1"/>
        <v>6267.3836507169299</v>
      </c>
      <c r="E18" s="4">
        <f t="shared" si="2"/>
        <v>10744.086258371881</v>
      </c>
      <c r="F18" s="28">
        <v>3997.0469711204905</v>
      </c>
      <c r="G18" s="53">
        <f t="shared" si="3"/>
        <v>3597.3422740084416</v>
      </c>
      <c r="H18" s="7">
        <v>59.87</v>
      </c>
      <c r="I18" s="4">
        <f t="shared" si="22"/>
        <v>7654.259245128932</v>
      </c>
      <c r="J18" s="28">
        <f t="shared" si="4"/>
        <v>479.65563653445952</v>
      </c>
      <c r="K18" s="7">
        <f t="shared" si="5"/>
        <v>2670.0413767084883</v>
      </c>
      <c r="L18" s="4">
        <f t="shared" si="6"/>
        <v>3089.8270132429489</v>
      </c>
      <c r="M18" s="19">
        <f t="shared" si="7"/>
        <v>0.40367420468666165</v>
      </c>
      <c r="N18" s="28">
        <f>F18*1.015+0.01</f>
        <v>4057.0126756872978</v>
      </c>
      <c r="O18" s="7">
        <f t="shared" si="23"/>
        <v>3935.3022954166786</v>
      </c>
      <c r="P18" s="4">
        <f t="shared" si="8"/>
        <v>7992.3149711039769</v>
      </c>
      <c r="Q18" s="33">
        <f t="shared" si="24"/>
        <v>338.05572597504488</v>
      </c>
      <c r="R18" s="35">
        <f t="shared" si="25"/>
        <v>4.4165701101668203E-2</v>
      </c>
      <c r="S18" s="28">
        <f t="shared" si="48"/>
        <v>4116.9583802541056</v>
      </c>
      <c r="T18" s="7">
        <f t="shared" si="26"/>
        <v>4281.6367154642703</v>
      </c>
      <c r="U18" s="4">
        <f t="shared" si="10"/>
        <v>8398.5950957183759</v>
      </c>
      <c r="V18" s="33">
        <f t="shared" si="27"/>
        <v>744.33585058944391</v>
      </c>
      <c r="W18" s="35">
        <f t="shared" si="28"/>
        <v>9.7244661665089188E-2</v>
      </c>
      <c r="X18" s="28">
        <f>F18*1.045+0.01</f>
        <v>4176.9240848209129</v>
      </c>
      <c r="Y18" s="7">
        <f t="shared" si="29"/>
        <v>4542.4049422427424</v>
      </c>
      <c r="Z18" s="4">
        <f t="shared" si="11"/>
        <v>8719.3290270636553</v>
      </c>
      <c r="AA18" s="33">
        <f t="shared" si="30"/>
        <v>1065.0697819347233</v>
      </c>
      <c r="AB18" s="35">
        <f t="shared" si="31"/>
        <v>0.13914733585911915</v>
      </c>
      <c r="AC18" s="28">
        <f t="shared" si="12"/>
        <v>4236.8697893877197</v>
      </c>
      <c r="AD18" s="7">
        <f t="shared" si="32"/>
        <v>4872.4002577958772</v>
      </c>
      <c r="AE18" s="4">
        <f t="shared" si="13"/>
        <v>9109.270047183596</v>
      </c>
      <c r="AF18" s="33">
        <f t="shared" si="33"/>
        <v>1455.0108020546641</v>
      </c>
      <c r="AG18" s="35">
        <f t="shared" si="34"/>
        <v>0.19009165426172539</v>
      </c>
      <c r="AH18" s="28">
        <f t="shared" si="51"/>
        <v>4296.8254939545268</v>
      </c>
      <c r="AI18" s="7">
        <f t="shared" si="35"/>
        <v>5209.9009114198634</v>
      </c>
      <c r="AJ18" s="4">
        <f t="shared" si="15"/>
        <v>9506.7264053743893</v>
      </c>
      <c r="AK18" s="33">
        <f t="shared" si="36"/>
        <v>1852.4671602454573</v>
      </c>
      <c r="AL18" s="35">
        <f t="shared" si="37"/>
        <v>0.24201782313871098</v>
      </c>
      <c r="AM18" s="28">
        <f>F18*1.09</f>
        <v>4356.7811985213348</v>
      </c>
      <c r="AN18" s="7">
        <f t="shared" si="38"/>
        <v>5554.896028114701</v>
      </c>
      <c r="AO18" s="4">
        <f t="shared" si="17"/>
        <v>9911.6772266360349</v>
      </c>
      <c r="AP18" s="33">
        <f t="shared" si="39"/>
        <v>2257.4179815071029</v>
      </c>
      <c r="AQ18" s="35">
        <f t="shared" si="40"/>
        <v>0.2949231152503351</v>
      </c>
      <c r="AR18" s="28">
        <f t="shared" si="49"/>
        <v>4416.7369030881418</v>
      </c>
      <c r="AS18" s="7">
        <f t="shared" si="41"/>
        <v>5907.3856078803892</v>
      </c>
      <c r="AT18" s="4">
        <f t="shared" si="18"/>
        <v>10324.122510968531</v>
      </c>
      <c r="AU18" s="33">
        <f t="shared" si="42"/>
        <v>2669.8632658395991</v>
      </c>
      <c r="AV18" s="35">
        <f t="shared" si="43"/>
        <v>0.34880753059659747</v>
      </c>
      <c r="AW18" s="28">
        <f>F18*1.12+0.01</f>
        <v>4476.70260765495</v>
      </c>
      <c r="AX18" s="7">
        <f t="shared" si="44"/>
        <v>6267.3836507169299</v>
      </c>
      <c r="AY18" s="4">
        <f t="shared" si="20"/>
        <v>10744.086258371881</v>
      </c>
      <c r="AZ18" s="33">
        <f t="shared" si="45"/>
        <v>3089.8270132429489</v>
      </c>
      <c r="BA18" s="35">
        <f t="shared" si="46"/>
        <v>0.40367420468666165</v>
      </c>
    </row>
    <row r="19" spans="1:53" ht="15.6" x14ac:dyDescent="0.3">
      <c r="A19" s="14" t="s">
        <v>10</v>
      </c>
      <c r="B19" s="15">
        <f t="shared" si="50"/>
        <v>10</v>
      </c>
      <c r="C19" s="10">
        <f>F19*(1+0.12)+0.01</f>
        <v>4346.313502577621</v>
      </c>
      <c r="D19" s="7">
        <f t="shared" si="1"/>
        <v>6084.8389036086692</v>
      </c>
      <c r="E19" s="4">
        <f t="shared" si="2"/>
        <v>10431.152406186291</v>
      </c>
      <c r="F19" s="28">
        <v>3880.628127301447</v>
      </c>
      <c r="G19" s="53">
        <f t="shared" si="3"/>
        <v>3492.5653145713022</v>
      </c>
      <c r="H19" s="7">
        <v>59.87</v>
      </c>
      <c r="I19" s="4">
        <f t="shared" si="22"/>
        <v>7433.0634418727486</v>
      </c>
      <c r="J19" s="28">
        <f t="shared" si="4"/>
        <v>465.685375276174</v>
      </c>
      <c r="K19" s="7">
        <f t="shared" si="5"/>
        <v>2592.2735890373669</v>
      </c>
      <c r="L19" s="4">
        <f t="shared" si="6"/>
        <v>2998.0889643135424</v>
      </c>
      <c r="M19" s="19">
        <f t="shared" si="7"/>
        <v>0.40334499870193208</v>
      </c>
      <c r="N19" s="28">
        <f>F19*1.015</f>
        <v>3938.8375492109685</v>
      </c>
      <c r="O19" s="7">
        <f t="shared" si="23"/>
        <v>3820.6724227346394</v>
      </c>
      <c r="P19" s="4">
        <f t="shared" si="8"/>
        <v>7759.5099719456084</v>
      </c>
      <c r="Q19" s="33">
        <f t="shared" si="24"/>
        <v>326.44653007285979</v>
      </c>
      <c r="R19" s="35">
        <f t="shared" si="25"/>
        <v>4.3918168145032285E-2</v>
      </c>
      <c r="S19" s="28">
        <f t="shared" si="48"/>
        <v>3997.0469711204905</v>
      </c>
      <c r="T19" s="7">
        <f t="shared" si="26"/>
        <v>4156.9288499653103</v>
      </c>
      <c r="U19" s="4">
        <f t="shared" si="10"/>
        <v>8153.9758210858008</v>
      </c>
      <c r="V19" s="33">
        <f t="shared" si="27"/>
        <v>720.91237921305219</v>
      </c>
      <c r="W19" s="35">
        <f t="shared" si="28"/>
        <v>9.6987249584327431E-2</v>
      </c>
      <c r="X19" s="28">
        <f>F19*1.045</f>
        <v>4055.2563930300116</v>
      </c>
      <c r="Y19" s="7">
        <f t="shared" si="29"/>
        <v>4410.0913274201375</v>
      </c>
      <c r="Z19" s="4">
        <f t="shared" si="11"/>
        <v>8465.3477204501487</v>
      </c>
      <c r="AA19" s="33">
        <f t="shared" si="30"/>
        <v>1032.2842785774001</v>
      </c>
      <c r="AB19" s="35">
        <f t="shared" si="31"/>
        <v>0.13887736686898472</v>
      </c>
      <c r="AC19" s="28">
        <f t="shared" si="12"/>
        <v>4113.4658149395336</v>
      </c>
      <c r="AD19" s="7">
        <f t="shared" si="32"/>
        <v>4730.4856871804632</v>
      </c>
      <c r="AE19" s="4">
        <f t="shared" si="13"/>
        <v>8843.9515021199968</v>
      </c>
      <c r="AF19" s="33">
        <f t="shared" si="33"/>
        <v>1410.8880602472482</v>
      </c>
      <c r="AG19" s="35">
        <f t="shared" si="34"/>
        <v>0.18981246040485525</v>
      </c>
      <c r="AH19" s="28">
        <f t="shared" si="51"/>
        <v>4171.6752368490552</v>
      </c>
      <c r="AI19" s="7">
        <f t="shared" si="35"/>
        <v>5058.1562246794792</v>
      </c>
      <c r="AJ19" s="4">
        <f t="shared" si="15"/>
        <v>9229.8314615285344</v>
      </c>
      <c r="AK19" s="33">
        <f t="shared" si="36"/>
        <v>1796.7680196557858</v>
      </c>
      <c r="AL19" s="35">
        <f t="shared" si="37"/>
        <v>0.24172644747440672</v>
      </c>
      <c r="AM19" s="28">
        <f>F19*1.09+0.01</f>
        <v>4229.8946587585779</v>
      </c>
      <c r="AN19" s="7">
        <f t="shared" si="38"/>
        <v>5393.1156899171865</v>
      </c>
      <c r="AO19" s="4">
        <f t="shared" si="17"/>
        <v>9623.0103486757653</v>
      </c>
      <c r="AP19" s="33">
        <f t="shared" si="39"/>
        <v>2189.9469068030166</v>
      </c>
      <c r="AQ19" s="35">
        <f t="shared" si="40"/>
        <v>0.29462238872688312</v>
      </c>
      <c r="AR19" s="28">
        <f>F19*1.105+0.01</f>
        <v>4288.1040806680994</v>
      </c>
      <c r="AS19" s="7">
        <f t="shared" si="41"/>
        <v>5735.3392078935822</v>
      </c>
      <c r="AT19" s="4">
        <f t="shared" si="18"/>
        <v>10023.443288561681</v>
      </c>
      <c r="AU19" s="33">
        <f t="shared" si="42"/>
        <v>2590.379846688932</v>
      </c>
      <c r="AV19" s="35">
        <f t="shared" si="43"/>
        <v>0.34849424694756675</v>
      </c>
      <c r="AW19" s="28">
        <f>F19*1.12+0.01</f>
        <v>4346.313502577621</v>
      </c>
      <c r="AX19" s="7">
        <f t="shared" si="44"/>
        <v>6084.8389036086692</v>
      </c>
      <c r="AY19" s="4">
        <f t="shared" si="20"/>
        <v>10431.152406186291</v>
      </c>
      <c r="AZ19" s="33">
        <f t="shared" si="45"/>
        <v>2998.0889643135424</v>
      </c>
      <c r="BA19" s="35">
        <f t="shared" si="46"/>
        <v>0.40334499870193208</v>
      </c>
    </row>
    <row r="20" spans="1:53" ht="15.6" x14ac:dyDescent="0.3">
      <c r="A20" s="14" t="s">
        <v>9</v>
      </c>
      <c r="B20" s="15">
        <f t="shared" si="50"/>
        <v>9</v>
      </c>
      <c r="C20" s="10">
        <f>F20*(1+0.12)</f>
        <v>4219.7121384248749</v>
      </c>
      <c r="D20" s="7">
        <f t="shared" si="1"/>
        <v>5907.5969937948248</v>
      </c>
      <c r="E20" s="4">
        <f t="shared" si="2"/>
        <v>10127.3091322197</v>
      </c>
      <c r="F20" s="28">
        <v>3767.6001235936378</v>
      </c>
      <c r="G20" s="53">
        <f t="shared" si="3"/>
        <v>3390.840111234274</v>
      </c>
      <c r="H20" s="7">
        <v>59.87</v>
      </c>
      <c r="I20" s="4">
        <f t="shared" si="22"/>
        <v>7218.3102348279117</v>
      </c>
      <c r="J20" s="28">
        <f t="shared" si="4"/>
        <v>452.11201483123705</v>
      </c>
      <c r="K20" s="7">
        <f t="shared" si="5"/>
        <v>2516.7568825605508</v>
      </c>
      <c r="L20" s="4">
        <f t="shared" si="6"/>
        <v>2908.998897391788</v>
      </c>
      <c r="M20" s="19">
        <f t="shared" si="7"/>
        <v>0.40300275310363409</v>
      </c>
      <c r="N20" s="28">
        <f>F20*1.015</f>
        <v>3824.1141254475419</v>
      </c>
      <c r="O20" s="7">
        <f t="shared" si="23"/>
        <v>3709.3907016841154</v>
      </c>
      <c r="P20" s="4">
        <f t="shared" si="8"/>
        <v>7533.5048271316573</v>
      </c>
      <c r="Q20" s="33">
        <f t="shared" si="24"/>
        <v>315.19459230374559</v>
      </c>
      <c r="R20" s="35">
        <f t="shared" si="25"/>
        <v>4.3665980270971273E-2</v>
      </c>
      <c r="S20" s="28">
        <f t="shared" si="48"/>
        <v>3880.628127301447</v>
      </c>
      <c r="T20" s="7">
        <f t="shared" si="26"/>
        <v>4035.853252393505</v>
      </c>
      <c r="U20" s="4">
        <f t="shared" si="10"/>
        <v>7916.481379694952</v>
      </c>
      <c r="V20" s="33">
        <f t="shared" si="27"/>
        <v>698.17114486704031</v>
      </c>
      <c r="W20" s="35">
        <f t="shared" si="28"/>
        <v>9.6722241376992452E-2</v>
      </c>
      <c r="X20" s="28">
        <f>F20*1.045</f>
        <v>3937.1421291553511</v>
      </c>
      <c r="Y20" s="7">
        <f t="shared" si="29"/>
        <v>4281.6420654564436</v>
      </c>
      <c r="Z20" s="4">
        <f t="shared" si="11"/>
        <v>8218.7841946117951</v>
      </c>
      <c r="AA20" s="33">
        <f t="shared" si="30"/>
        <v>1000.4739597838834</v>
      </c>
      <c r="AB20" s="35">
        <f t="shared" si="31"/>
        <v>0.13860223892243601</v>
      </c>
      <c r="AC20" s="28">
        <f t="shared" si="12"/>
        <v>3993.6561310092561</v>
      </c>
      <c r="AD20" s="7">
        <f t="shared" si="32"/>
        <v>4592.7045506606446</v>
      </c>
      <c r="AE20" s="4">
        <f t="shared" si="13"/>
        <v>8586.3606816699012</v>
      </c>
      <c r="AF20" s="33">
        <f t="shared" si="33"/>
        <v>1368.0504468419895</v>
      </c>
      <c r="AG20" s="35">
        <f t="shared" si="34"/>
        <v>0.18952502764999329</v>
      </c>
      <c r="AH20" s="28">
        <f t="shared" si="51"/>
        <v>4050.1701328631607</v>
      </c>
      <c r="AI20" s="7">
        <f t="shared" si="35"/>
        <v>4910.8312860965816</v>
      </c>
      <c r="AJ20" s="4">
        <f t="shared" si="15"/>
        <v>8961.0014189597423</v>
      </c>
      <c r="AK20" s="33">
        <f t="shared" si="36"/>
        <v>1742.6911841318306</v>
      </c>
      <c r="AL20" s="35">
        <f t="shared" si="37"/>
        <v>0.24142647343189139</v>
      </c>
      <c r="AM20" s="28">
        <f>F20*1.09</f>
        <v>4106.6841347170657</v>
      </c>
      <c r="AN20" s="7">
        <f t="shared" si="38"/>
        <v>5236.0222717642582</v>
      </c>
      <c r="AO20" s="4">
        <f t="shared" si="17"/>
        <v>9342.7064064813239</v>
      </c>
      <c r="AP20" s="33">
        <f t="shared" si="39"/>
        <v>2124.3961716534122</v>
      </c>
      <c r="AQ20" s="35">
        <f t="shared" si="40"/>
        <v>0.29430657626813111</v>
      </c>
      <c r="AR20" s="28">
        <f>F20*1.105</f>
        <v>4163.1981365709698</v>
      </c>
      <c r="AS20" s="7">
        <f t="shared" si="41"/>
        <v>5568.2775076636717</v>
      </c>
      <c r="AT20" s="4">
        <f t="shared" si="18"/>
        <v>9731.4756442346406</v>
      </c>
      <c r="AU20" s="33">
        <f t="shared" si="42"/>
        <v>2513.1654094067289</v>
      </c>
      <c r="AV20" s="35">
        <f t="shared" si="43"/>
        <v>0.3481653361587117</v>
      </c>
      <c r="AW20" s="28">
        <f>F20*1.12</f>
        <v>4219.7121384248749</v>
      </c>
      <c r="AX20" s="7">
        <f t="shared" si="44"/>
        <v>5907.5969937948248</v>
      </c>
      <c r="AY20" s="4">
        <f t="shared" si="20"/>
        <v>10127.3091322197</v>
      </c>
      <c r="AZ20" s="33">
        <f t="shared" si="45"/>
        <v>2908.998897391788</v>
      </c>
      <c r="BA20" s="35">
        <f t="shared" si="46"/>
        <v>0.40300275310363409</v>
      </c>
    </row>
    <row r="21" spans="1:53" ht="15.6" x14ac:dyDescent="0.3">
      <c r="A21" s="14" t="s">
        <v>7</v>
      </c>
      <c r="B21" s="15">
        <f t="shared" si="50"/>
        <v>8</v>
      </c>
      <c r="C21" s="10">
        <f>F21*(1+0.12)</f>
        <v>3992.1590713574979</v>
      </c>
      <c r="D21" s="7">
        <f t="shared" si="1"/>
        <v>5589.0226999004963</v>
      </c>
      <c r="E21" s="4">
        <f t="shared" si="2"/>
        <v>9581.1817712579941</v>
      </c>
      <c r="F21" s="28">
        <v>3564.4277422834798</v>
      </c>
      <c r="G21" s="53">
        <f t="shared" si="3"/>
        <v>3207.984968055132</v>
      </c>
      <c r="H21" s="7">
        <v>59.87</v>
      </c>
      <c r="I21" s="4">
        <f t="shared" si="22"/>
        <v>6832.2827103386117</v>
      </c>
      <c r="J21" s="28">
        <f t="shared" si="4"/>
        <v>427.73132907401805</v>
      </c>
      <c r="K21" s="7">
        <f t="shared" si="5"/>
        <v>2381.0377318453643</v>
      </c>
      <c r="L21" s="4">
        <f t="shared" si="6"/>
        <v>2748.8990609193825</v>
      </c>
      <c r="M21" s="19">
        <f t="shared" si="7"/>
        <v>0.40233977097577472</v>
      </c>
      <c r="N21" s="28">
        <f>F21*1.015+0.01</f>
        <v>3617.9041584177317</v>
      </c>
      <c r="O21" s="7">
        <f t="shared" si="23"/>
        <v>3509.3670336651994</v>
      </c>
      <c r="P21" s="4">
        <f t="shared" si="8"/>
        <v>7127.2711920829315</v>
      </c>
      <c r="Q21" s="33">
        <f t="shared" si="24"/>
        <v>294.98848174431987</v>
      </c>
      <c r="R21" s="35">
        <f t="shared" si="25"/>
        <v>4.3175684357724724E-2</v>
      </c>
      <c r="S21" s="28">
        <f t="shared" si="48"/>
        <v>3671.3605745519844</v>
      </c>
      <c r="T21" s="7">
        <f t="shared" si="26"/>
        <v>3818.214997534064</v>
      </c>
      <c r="U21" s="4">
        <f t="shared" si="10"/>
        <v>7489.5755720860489</v>
      </c>
      <c r="V21" s="33">
        <f t="shared" si="27"/>
        <v>657.2928617474372</v>
      </c>
      <c r="W21" s="35">
        <f t="shared" si="28"/>
        <v>9.6203990615438315E-2</v>
      </c>
      <c r="X21" s="28">
        <f>F21*1.045</f>
        <v>3724.8269906862361</v>
      </c>
      <c r="Y21" s="7">
        <f t="shared" si="29"/>
        <v>4050.7493523712815</v>
      </c>
      <c r="Z21" s="4">
        <f t="shared" si="11"/>
        <v>7775.5763430575171</v>
      </c>
      <c r="AA21" s="33">
        <f t="shared" si="30"/>
        <v>943.29363271890543</v>
      </c>
      <c r="AB21" s="35">
        <f t="shared" si="31"/>
        <v>0.13806419797171351</v>
      </c>
      <c r="AC21" s="28">
        <f t="shared" si="12"/>
        <v>3778.2934068204886</v>
      </c>
      <c r="AD21" s="7">
        <f t="shared" si="32"/>
        <v>4345.0374178435613</v>
      </c>
      <c r="AE21" s="4">
        <f t="shared" si="13"/>
        <v>8123.3308246640499</v>
      </c>
      <c r="AF21" s="33">
        <f t="shared" si="33"/>
        <v>1291.0481143254383</v>
      </c>
      <c r="AG21" s="35">
        <f t="shared" si="34"/>
        <v>0.1889629233831065</v>
      </c>
      <c r="AH21" s="28">
        <f t="shared" si="51"/>
        <v>3831.7598229547407</v>
      </c>
      <c r="AI21" s="7">
        <f t="shared" si="35"/>
        <v>4646.0087853326231</v>
      </c>
      <c r="AJ21" s="4">
        <f t="shared" si="15"/>
        <v>8477.7686082873643</v>
      </c>
      <c r="AK21" s="33">
        <f t="shared" si="36"/>
        <v>1645.4858979487526</v>
      </c>
      <c r="AL21" s="35">
        <f t="shared" si="37"/>
        <v>0.24083984338920914</v>
      </c>
      <c r="AM21" s="28">
        <f>F21*1.09</f>
        <v>3885.2262390889932</v>
      </c>
      <c r="AN21" s="7">
        <f t="shared" si="38"/>
        <v>4953.6634548384664</v>
      </c>
      <c r="AO21" s="4">
        <f t="shared" si="17"/>
        <v>8838.88969392746</v>
      </c>
      <c r="AP21" s="33">
        <f t="shared" si="39"/>
        <v>2006.6069835888484</v>
      </c>
      <c r="AQ21" s="35">
        <f t="shared" si="40"/>
        <v>0.29369495799002143</v>
      </c>
      <c r="AR21" s="28">
        <f>F21*1.105+0.01</f>
        <v>3938.7026552232455</v>
      </c>
      <c r="AS21" s="7">
        <f t="shared" si="41"/>
        <v>5268.0148013610906</v>
      </c>
      <c r="AT21" s="4">
        <f t="shared" si="18"/>
        <v>9206.7174565843361</v>
      </c>
      <c r="AU21" s="33">
        <f t="shared" si="42"/>
        <v>2374.4347462457245</v>
      </c>
      <c r="AV21" s="35">
        <f t="shared" si="43"/>
        <v>0.34753168844326793</v>
      </c>
      <c r="AW21" s="28">
        <f>F21*1.12</f>
        <v>3992.1590713574979</v>
      </c>
      <c r="AX21" s="7">
        <f t="shared" si="44"/>
        <v>5589.0226999004963</v>
      </c>
      <c r="AY21" s="4">
        <f t="shared" si="20"/>
        <v>9581.1817712579941</v>
      </c>
      <c r="AZ21" s="33">
        <f t="shared" si="45"/>
        <v>2748.8990609193825</v>
      </c>
      <c r="BA21" s="35">
        <f t="shared" si="46"/>
        <v>0.40233977097577472</v>
      </c>
    </row>
    <row r="22" spans="1:53" ht="15.6" x14ac:dyDescent="0.3">
      <c r="A22" s="14" t="s">
        <v>8</v>
      </c>
      <c r="B22" s="15">
        <f t="shared" si="50"/>
        <v>7</v>
      </c>
      <c r="C22" s="10">
        <f>F22*(1+0.12)</f>
        <v>3875.8825935509685</v>
      </c>
      <c r="D22" s="7">
        <f t="shared" si="1"/>
        <v>5426.2356309713559</v>
      </c>
      <c r="E22" s="4">
        <f t="shared" si="2"/>
        <v>9302.1182245223245</v>
      </c>
      <c r="F22" s="28">
        <v>3460.6094585276501</v>
      </c>
      <c r="G22" s="53">
        <f t="shared" si="3"/>
        <v>3114.5485126748849</v>
      </c>
      <c r="H22" s="7">
        <v>59.87</v>
      </c>
      <c r="I22" s="4">
        <f t="shared" si="22"/>
        <v>6635.0279712025349</v>
      </c>
      <c r="J22" s="28">
        <f t="shared" si="4"/>
        <v>415.27313502331845</v>
      </c>
      <c r="K22" s="7">
        <f t="shared" si="5"/>
        <v>2311.687118296471</v>
      </c>
      <c r="L22" s="4">
        <f t="shared" si="6"/>
        <v>2667.0902533197896</v>
      </c>
      <c r="M22" s="19">
        <f t="shared" si="7"/>
        <v>0.40197121472517394</v>
      </c>
      <c r="N22" s="28">
        <f>F22*1.015</f>
        <v>3512.5186004055645</v>
      </c>
      <c r="O22" s="7">
        <f t="shared" si="23"/>
        <v>3407.1430423933975</v>
      </c>
      <c r="P22" s="4">
        <f t="shared" si="8"/>
        <v>6919.661642798962</v>
      </c>
      <c r="Q22" s="33">
        <f t="shared" si="24"/>
        <v>284.63367159642712</v>
      </c>
      <c r="R22" s="35">
        <f t="shared" si="25"/>
        <v>4.289863928709859E-2</v>
      </c>
      <c r="S22" s="28">
        <f t="shared" si="48"/>
        <v>3564.4277422834798</v>
      </c>
      <c r="T22" s="7">
        <f t="shared" si="26"/>
        <v>3707.0048519748193</v>
      </c>
      <c r="U22" s="4">
        <f t="shared" si="10"/>
        <v>7271.4325942582991</v>
      </c>
      <c r="V22" s="33">
        <f t="shared" si="27"/>
        <v>636.4046230557642</v>
      </c>
      <c r="W22" s="35">
        <f t="shared" si="28"/>
        <v>9.5915891510615886E-2</v>
      </c>
      <c r="X22" s="28">
        <f>F22*1.045</f>
        <v>3616.3368841613942</v>
      </c>
      <c r="Y22" s="7">
        <f t="shared" si="29"/>
        <v>3932.766361525516</v>
      </c>
      <c r="Z22" s="4">
        <f t="shared" si="11"/>
        <v>7549.1032456869107</v>
      </c>
      <c r="AA22" s="33">
        <f t="shared" si="30"/>
        <v>914.07527448437577</v>
      </c>
      <c r="AB22" s="35">
        <f t="shared" si="31"/>
        <v>0.13776509736683271</v>
      </c>
      <c r="AC22" s="28">
        <f t="shared" si="12"/>
        <v>3668.2460260393091</v>
      </c>
      <c r="AD22" s="7">
        <f t="shared" si="32"/>
        <v>4218.4829299452049</v>
      </c>
      <c r="AE22" s="4">
        <f t="shared" si="13"/>
        <v>7886.728955984514</v>
      </c>
      <c r="AF22" s="33">
        <f t="shared" si="33"/>
        <v>1251.7009847819791</v>
      </c>
      <c r="AG22" s="35">
        <f t="shared" si="34"/>
        <v>0.18865044581795792</v>
      </c>
      <c r="AH22" s="28">
        <f t="shared" si="51"/>
        <v>3720.1551679172235</v>
      </c>
      <c r="AI22" s="7">
        <f t="shared" si="35"/>
        <v>4510.688141099633</v>
      </c>
      <c r="AJ22" s="4">
        <f t="shared" si="15"/>
        <v>8230.8433090168564</v>
      </c>
      <c r="AK22" s="33">
        <f t="shared" si="36"/>
        <v>1595.8153378143215</v>
      </c>
      <c r="AL22" s="35">
        <f t="shared" si="37"/>
        <v>0.24051373177935456</v>
      </c>
      <c r="AM22" s="28">
        <f>F22*1.09</f>
        <v>3772.0643097951388</v>
      </c>
      <c r="AN22" s="7">
        <f t="shared" si="38"/>
        <v>4809.381994988802</v>
      </c>
      <c r="AO22" s="4">
        <f t="shared" si="17"/>
        <v>8581.4463047839417</v>
      </c>
      <c r="AP22" s="33">
        <f t="shared" si="39"/>
        <v>1946.4183335814068</v>
      </c>
      <c r="AQ22" s="35">
        <f t="shared" si="40"/>
        <v>0.29335495525102318</v>
      </c>
      <c r="AR22" s="28">
        <f>F22*1.105</f>
        <v>3823.9734516730532</v>
      </c>
      <c r="AS22" s="7">
        <f t="shared" si="41"/>
        <v>5114.5644916127085</v>
      </c>
      <c r="AT22" s="4">
        <f t="shared" si="18"/>
        <v>8938.5379432857626</v>
      </c>
      <c r="AU22" s="33">
        <f t="shared" si="42"/>
        <v>2303.5099720832277</v>
      </c>
      <c r="AV22" s="35">
        <f t="shared" si="43"/>
        <v>0.34717411623296274</v>
      </c>
      <c r="AW22" s="28">
        <f>F22*1.12</f>
        <v>3875.8825935509685</v>
      </c>
      <c r="AX22" s="7">
        <f t="shared" si="44"/>
        <v>5426.2356309713559</v>
      </c>
      <c r="AY22" s="4">
        <f t="shared" si="20"/>
        <v>9302.1182245223245</v>
      </c>
      <c r="AZ22" s="33">
        <f t="shared" si="45"/>
        <v>2667.0902533197896</v>
      </c>
      <c r="BA22" s="35">
        <f t="shared" si="46"/>
        <v>0.40197121472517394</v>
      </c>
    </row>
    <row r="23" spans="1:53" ht="15.6" x14ac:dyDescent="0.3">
      <c r="A23" s="14" t="s">
        <v>2</v>
      </c>
      <c r="B23" s="15">
        <f t="shared" si="50"/>
        <v>6</v>
      </c>
      <c r="C23" s="10">
        <f>F23*(1+0.12)+0.01</f>
        <v>3763.0028092727848</v>
      </c>
      <c r="D23" s="7">
        <f t="shared" si="1"/>
        <v>5268.2039329818981</v>
      </c>
      <c r="E23" s="4">
        <f t="shared" si="2"/>
        <v>9031.2067422546825</v>
      </c>
      <c r="F23" s="28">
        <v>3359.8150082792718</v>
      </c>
      <c r="G23" s="53">
        <f t="shared" si="3"/>
        <v>3023.8335074513448</v>
      </c>
      <c r="H23" s="7">
        <v>59.87</v>
      </c>
      <c r="I23" s="4">
        <f t="shared" si="22"/>
        <v>6443.5185157306159</v>
      </c>
      <c r="J23" s="28">
        <f t="shared" si="4"/>
        <v>403.18780099351306</v>
      </c>
      <c r="K23" s="7">
        <f t="shared" si="5"/>
        <v>2244.3704255305533</v>
      </c>
      <c r="L23" s="4">
        <f t="shared" si="6"/>
        <v>2587.6882265240665</v>
      </c>
      <c r="M23" s="19">
        <f t="shared" si="7"/>
        <v>0.40159552893449774</v>
      </c>
      <c r="N23" s="28">
        <f>F23*1.015+0.01</f>
        <v>3410.2222334034609</v>
      </c>
      <c r="O23" s="7">
        <f t="shared" si="23"/>
        <v>3307.915566401357</v>
      </c>
      <c r="P23" s="4">
        <f t="shared" si="8"/>
        <v>6718.1377998048174</v>
      </c>
      <c r="Q23" s="33">
        <f t="shared" si="24"/>
        <v>274.61928407420146</v>
      </c>
      <c r="R23" s="35">
        <f t="shared" si="25"/>
        <v>4.2619460688096279E-2</v>
      </c>
      <c r="S23" s="28">
        <f t="shared" si="48"/>
        <v>3460.6094585276501</v>
      </c>
      <c r="T23" s="7">
        <f t="shared" si="26"/>
        <v>3599.0338368687562</v>
      </c>
      <c r="U23" s="4">
        <f t="shared" si="10"/>
        <v>7059.6432953964068</v>
      </c>
      <c r="V23" s="33">
        <f t="shared" si="27"/>
        <v>616.12477966579081</v>
      </c>
      <c r="W23" s="35">
        <f t="shared" si="28"/>
        <v>9.5619307706129836E-2</v>
      </c>
      <c r="X23" s="28">
        <f>F23*1.045</f>
        <v>3511.0066836518386</v>
      </c>
      <c r="Y23" s="7">
        <f t="shared" si="29"/>
        <v>3818.2197684713742</v>
      </c>
      <c r="Z23" s="4">
        <f t="shared" si="11"/>
        <v>7329.2264521232128</v>
      </c>
      <c r="AA23" s="33">
        <f t="shared" si="30"/>
        <v>885.70793639259682</v>
      </c>
      <c r="AB23" s="35">
        <f t="shared" si="31"/>
        <v>0.13745718806119833</v>
      </c>
      <c r="AC23" s="28">
        <f t="shared" si="12"/>
        <v>3561.4039087760284</v>
      </c>
      <c r="AD23" s="7">
        <f t="shared" si="32"/>
        <v>4095.6144950924322</v>
      </c>
      <c r="AE23" s="4">
        <f t="shared" si="13"/>
        <v>7657.0184038684602</v>
      </c>
      <c r="AF23" s="33">
        <f t="shared" si="33"/>
        <v>1213.4998881378442</v>
      </c>
      <c r="AG23" s="35">
        <f t="shared" si="34"/>
        <v>0.1883287655921709</v>
      </c>
      <c r="AH23" s="28">
        <f>F23*1.075+0.01</f>
        <v>3611.8111339002171</v>
      </c>
      <c r="AI23" s="7">
        <f t="shared" si="35"/>
        <v>4379.3209998540133</v>
      </c>
      <c r="AJ23" s="4">
        <f t="shared" si="15"/>
        <v>7991.1321337542304</v>
      </c>
      <c r="AK23" s="33">
        <f t="shared" si="36"/>
        <v>1547.6136180236144</v>
      </c>
      <c r="AL23" s="35">
        <f t="shared" si="37"/>
        <v>0.24018144966068031</v>
      </c>
      <c r="AM23" s="28">
        <f>F23*1.09</f>
        <v>3662.1983590244063</v>
      </c>
      <c r="AN23" s="7">
        <f t="shared" si="38"/>
        <v>4669.3029077561177</v>
      </c>
      <c r="AO23" s="4">
        <f t="shared" si="17"/>
        <v>8331.501266780524</v>
      </c>
      <c r="AP23" s="33">
        <f t="shared" si="39"/>
        <v>1887.9827510499081</v>
      </c>
      <c r="AQ23" s="35">
        <f t="shared" si="40"/>
        <v>0.29300493921772086</v>
      </c>
      <c r="AR23" s="28">
        <f>F23*1.105</f>
        <v>3712.5955841485952</v>
      </c>
      <c r="AS23" s="7">
        <f t="shared" si="41"/>
        <v>4965.5965937987457</v>
      </c>
      <c r="AT23" s="4">
        <f t="shared" si="18"/>
        <v>8678.1921779473414</v>
      </c>
      <c r="AU23" s="33">
        <f t="shared" si="42"/>
        <v>2234.6736622167255</v>
      </c>
      <c r="AV23" s="35">
        <f t="shared" si="43"/>
        <v>0.34680953531229836</v>
      </c>
      <c r="AW23" s="28">
        <f>F23*1.12+0.01</f>
        <v>3763.0028092727848</v>
      </c>
      <c r="AX23" s="7">
        <f t="shared" si="44"/>
        <v>5268.2039329818981</v>
      </c>
      <c r="AY23" s="4">
        <f t="shared" si="20"/>
        <v>9031.2067422546825</v>
      </c>
      <c r="AZ23" s="33">
        <f t="shared" si="45"/>
        <v>2587.6882265240665</v>
      </c>
      <c r="BA23" s="35">
        <f t="shared" si="46"/>
        <v>0.40159552893449774</v>
      </c>
    </row>
    <row r="24" spans="1:53" ht="15.6" x14ac:dyDescent="0.3">
      <c r="A24" s="14" t="s">
        <v>7</v>
      </c>
      <c r="B24" s="15">
        <f t="shared" si="50"/>
        <v>5</v>
      </c>
      <c r="C24" s="10">
        <f>F24*(1+0.12)+0.01</f>
        <v>3653.4010769638689</v>
      </c>
      <c r="D24" s="7">
        <f t="shared" si="1"/>
        <v>5114.7615077494165</v>
      </c>
      <c r="E24" s="4">
        <f t="shared" si="2"/>
        <v>8768.1625847132855</v>
      </c>
      <c r="F24" s="28">
        <v>3261.9563187177396</v>
      </c>
      <c r="G24" s="53">
        <f t="shared" si="3"/>
        <v>2935.7606868459657</v>
      </c>
      <c r="H24" s="7">
        <v>59.87</v>
      </c>
      <c r="I24" s="4">
        <f t="shared" si="22"/>
        <v>6257.5870055637051</v>
      </c>
      <c r="J24" s="28">
        <f t="shared" si="4"/>
        <v>391.44475824612937</v>
      </c>
      <c r="K24" s="7">
        <f t="shared" si="5"/>
        <v>2179.0008209034509</v>
      </c>
      <c r="L24" s="4">
        <f t="shared" si="6"/>
        <v>2510.5755791495803</v>
      </c>
      <c r="M24" s="19">
        <f t="shared" si="7"/>
        <v>0.40120506145857721</v>
      </c>
      <c r="N24" s="28">
        <f t="shared" ref="N24:N41" si="52">F24*1.015</f>
        <v>3310.8856634985054</v>
      </c>
      <c r="O24" s="7">
        <f t="shared" si="23"/>
        <v>3211.5590935935502</v>
      </c>
      <c r="P24" s="4">
        <f t="shared" si="8"/>
        <v>6522.4447570920556</v>
      </c>
      <c r="Q24" s="33">
        <f t="shared" si="24"/>
        <v>264.85775152835049</v>
      </c>
      <c r="R24" s="35">
        <f t="shared" si="25"/>
        <v>4.2325859998888049E-2</v>
      </c>
      <c r="S24" s="28">
        <f t="shared" si="48"/>
        <v>3359.8150082792718</v>
      </c>
      <c r="T24" s="7">
        <f t="shared" si="26"/>
        <v>3494.2076086104425</v>
      </c>
      <c r="U24" s="4">
        <f t="shared" si="10"/>
        <v>6854.0226168897143</v>
      </c>
      <c r="V24" s="33">
        <f t="shared" si="27"/>
        <v>596.43561132600917</v>
      </c>
      <c r="W24" s="35">
        <f t="shared" si="28"/>
        <v>9.5313994163518656E-2</v>
      </c>
      <c r="X24" s="28">
        <f>F24*1.045+0.01</f>
        <v>3408.7543530600378</v>
      </c>
      <c r="Y24" s="7">
        <f t="shared" si="29"/>
        <v>3707.020358952791</v>
      </c>
      <c r="Z24" s="4">
        <f t="shared" si="11"/>
        <v>7115.7747120128288</v>
      </c>
      <c r="AA24" s="33">
        <f t="shared" si="30"/>
        <v>858.18770644912365</v>
      </c>
      <c r="AB24" s="35">
        <f t="shared" si="31"/>
        <v>0.13714355160960565</v>
      </c>
      <c r="AC24" s="28">
        <f t="shared" si="12"/>
        <v>3457.6736978408039</v>
      </c>
      <c r="AD24" s="7">
        <f t="shared" si="32"/>
        <v>3976.324752516924</v>
      </c>
      <c r="AE24" s="4">
        <f t="shared" si="13"/>
        <v>7433.998450357728</v>
      </c>
      <c r="AF24" s="33">
        <f t="shared" si="33"/>
        <v>1176.4114447940228</v>
      </c>
      <c r="AG24" s="35">
        <f t="shared" si="34"/>
        <v>0.18799761693254277</v>
      </c>
      <c r="AH24" s="28">
        <f>F24*1.075+0.01</f>
        <v>3506.61304262157</v>
      </c>
      <c r="AI24" s="7">
        <f t="shared" si="35"/>
        <v>4251.7683141786529</v>
      </c>
      <c r="AJ24" s="4">
        <f t="shared" si="15"/>
        <v>7758.3813568002224</v>
      </c>
      <c r="AK24" s="33">
        <f t="shared" si="36"/>
        <v>1500.7943512365173</v>
      </c>
      <c r="AL24" s="35">
        <f t="shared" si="37"/>
        <v>0.23983595432267116</v>
      </c>
      <c r="AM24" s="28">
        <f>F24*1.09+0.01</f>
        <v>3555.5423874023368</v>
      </c>
      <c r="AN24" s="7">
        <f t="shared" si="38"/>
        <v>4533.3165439379791</v>
      </c>
      <c r="AO24" s="4">
        <f t="shared" si="17"/>
        <v>8088.8589313403154</v>
      </c>
      <c r="AP24" s="33">
        <f t="shared" si="39"/>
        <v>1831.2719257766103</v>
      </c>
      <c r="AQ24" s="35">
        <f t="shared" si="40"/>
        <v>0.29264825629246571</v>
      </c>
      <c r="AR24" s="28">
        <f>F24*1.105+0.01</f>
        <v>3604.4717321831022</v>
      </c>
      <c r="AS24" s="7">
        <f t="shared" si="41"/>
        <v>4820.9809417948991</v>
      </c>
      <c r="AT24" s="4">
        <f t="shared" si="18"/>
        <v>8425.4526739780013</v>
      </c>
      <c r="AU24" s="33">
        <f t="shared" si="42"/>
        <v>2167.8656684142961</v>
      </c>
      <c r="AV24" s="35">
        <f t="shared" si="43"/>
        <v>0.34643795867110078</v>
      </c>
      <c r="AW24" s="28">
        <f>F24*1.12+0.01</f>
        <v>3653.4010769638689</v>
      </c>
      <c r="AX24" s="7">
        <f t="shared" si="44"/>
        <v>5114.7615077494165</v>
      </c>
      <c r="AY24" s="4">
        <f t="shared" si="20"/>
        <v>8768.1625847132855</v>
      </c>
      <c r="AZ24" s="33">
        <f t="shared" si="45"/>
        <v>2510.5755791495803</v>
      </c>
      <c r="BA24" s="35">
        <f t="shared" si="46"/>
        <v>0.40120506145857721</v>
      </c>
    </row>
    <row r="25" spans="1:53" ht="15.6" x14ac:dyDescent="0.3">
      <c r="A25" s="14" t="s">
        <v>6</v>
      </c>
      <c r="B25" s="15">
        <f t="shared" si="50"/>
        <v>4</v>
      </c>
      <c r="C25" s="10">
        <f>F25*(1+0.12)</f>
        <v>3546.9816281202607</v>
      </c>
      <c r="D25" s="7">
        <f t="shared" si="1"/>
        <v>4965.7742793683647</v>
      </c>
      <c r="E25" s="4">
        <f t="shared" si="2"/>
        <v>8512.7559074886249</v>
      </c>
      <c r="F25" s="28">
        <v>3166.9478822502324</v>
      </c>
      <c r="G25" s="53">
        <f t="shared" si="3"/>
        <v>2850.2530940252091</v>
      </c>
      <c r="H25" s="7">
        <v>59.87</v>
      </c>
      <c r="I25" s="4">
        <f t="shared" si="22"/>
        <v>6077.0709762754414</v>
      </c>
      <c r="J25" s="28">
        <f t="shared" si="4"/>
        <v>380.03374587002827</v>
      </c>
      <c r="K25" s="7">
        <f t="shared" si="5"/>
        <v>2115.5211853431556</v>
      </c>
      <c r="L25" s="4">
        <f t="shared" si="6"/>
        <v>2435.6849312131835</v>
      </c>
      <c r="M25" s="19">
        <f t="shared" si="7"/>
        <v>0.40079915813423383</v>
      </c>
      <c r="N25" s="28">
        <f t="shared" si="52"/>
        <v>3214.4521004839858</v>
      </c>
      <c r="O25" s="7">
        <f t="shared" si="23"/>
        <v>3118.0185374694661</v>
      </c>
      <c r="P25" s="4">
        <f t="shared" si="8"/>
        <v>6332.4706379534518</v>
      </c>
      <c r="Q25" s="33">
        <f t="shared" si="24"/>
        <v>255.39966167801049</v>
      </c>
      <c r="R25" s="35">
        <f t="shared" si="25"/>
        <v>4.202676958605174E-2</v>
      </c>
      <c r="S25" s="28">
        <f t="shared" si="48"/>
        <v>3261.9563187177396</v>
      </c>
      <c r="T25" s="7">
        <f t="shared" si="26"/>
        <v>3392.4345714664491</v>
      </c>
      <c r="U25" s="4">
        <f t="shared" si="10"/>
        <v>6654.3908901841887</v>
      </c>
      <c r="V25" s="33">
        <f t="shared" si="27"/>
        <v>577.31991390874737</v>
      </c>
      <c r="W25" s="35">
        <f t="shared" si="28"/>
        <v>9.4999699059394455E-2</v>
      </c>
      <c r="X25" s="28">
        <f>F25*1.045</f>
        <v>3309.4605369514925</v>
      </c>
      <c r="Y25" s="7">
        <f t="shared" si="29"/>
        <v>3599.0383339347477</v>
      </c>
      <c r="Z25" s="4">
        <f t="shared" si="11"/>
        <v>6908.4988708862402</v>
      </c>
      <c r="AA25" s="33">
        <f t="shared" si="30"/>
        <v>831.42789461079883</v>
      </c>
      <c r="AB25" s="35">
        <f t="shared" si="31"/>
        <v>0.13681391872114851</v>
      </c>
      <c r="AC25" s="28">
        <f t="shared" si="12"/>
        <v>3356.9647551852463</v>
      </c>
      <c r="AD25" s="7">
        <f t="shared" si="32"/>
        <v>3860.509468463033</v>
      </c>
      <c r="AE25" s="4">
        <f t="shared" si="13"/>
        <v>7217.4742236482798</v>
      </c>
      <c r="AF25" s="33">
        <f t="shared" si="33"/>
        <v>1140.4032473728385</v>
      </c>
      <c r="AG25" s="35">
        <f t="shared" si="34"/>
        <v>0.18765672670681507</v>
      </c>
      <c r="AH25" s="28">
        <f>F25*1.075</f>
        <v>3404.4689734189997</v>
      </c>
      <c r="AI25" s="7">
        <f t="shared" si="35"/>
        <v>4127.9186302705366</v>
      </c>
      <c r="AJ25" s="4">
        <f t="shared" si="15"/>
        <v>7532.3876036895363</v>
      </c>
      <c r="AK25" s="33">
        <f t="shared" si="36"/>
        <v>1455.3166274140949</v>
      </c>
      <c r="AL25" s="35">
        <f t="shared" si="37"/>
        <v>0.2394766546409566</v>
      </c>
      <c r="AM25" s="28">
        <f>F25*1.09+0.01</f>
        <v>3451.9831916527537</v>
      </c>
      <c r="AN25" s="7">
        <f t="shared" si="38"/>
        <v>4401.2785693572605</v>
      </c>
      <c r="AO25" s="4">
        <f t="shared" si="17"/>
        <v>7853.2617610100142</v>
      </c>
      <c r="AP25" s="33">
        <f t="shared" si="39"/>
        <v>1776.1907847345728</v>
      </c>
      <c r="AQ25" s="35">
        <f t="shared" si="40"/>
        <v>0.29227744610334916</v>
      </c>
      <c r="AR25" s="28">
        <f>F25*1.105</f>
        <v>3499.4774098865068</v>
      </c>
      <c r="AS25" s="7">
        <f t="shared" si="41"/>
        <v>4680.5510357232024</v>
      </c>
      <c r="AT25" s="4">
        <f t="shared" si="18"/>
        <v>8180.0284456097088</v>
      </c>
      <c r="AU25" s="33">
        <f t="shared" si="42"/>
        <v>2102.9574693342674</v>
      </c>
      <c r="AV25" s="35">
        <f t="shared" si="43"/>
        <v>0.346047870354666</v>
      </c>
      <c r="AW25" s="28">
        <f>F25*1.12</f>
        <v>3546.9816281202607</v>
      </c>
      <c r="AX25" s="7">
        <f t="shared" si="44"/>
        <v>4965.7742793683647</v>
      </c>
      <c r="AY25" s="4">
        <f t="shared" si="20"/>
        <v>8512.7559074886249</v>
      </c>
      <c r="AZ25" s="33">
        <f t="shared" si="45"/>
        <v>2435.6849312131835</v>
      </c>
      <c r="BA25" s="35">
        <f t="shared" si="46"/>
        <v>0.40079915813423383</v>
      </c>
    </row>
    <row r="26" spans="1:53" ht="15.6" x14ac:dyDescent="0.3">
      <c r="A26" s="14"/>
      <c r="B26" s="15">
        <f t="shared" si="50"/>
        <v>3</v>
      </c>
      <c r="C26" s="10">
        <f>F26*(1+0.12)</f>
        <v>3355.7063652982602</v>
      </c>
      <c r="D26" s="7">
        <f t="shared" si="1"/>
        <v>4697.9889114175639</v>
      </c>
      <c r="E26" s="4">
        <f t="shared" si="2"/>
        <v>8053.6952767158236</v>
      </c>
      <c r="F26" s="28">
        <v>2996.1663975877318</v>
      </c>
      <c r="G26" s="53">
        <f t="shared" si="3"/>
        <v>2696.5497578289587</v>
      </c>
      <c r="H26" s="7">
        <v>59.87</v>
      </c>
      <c r="I26" s="4">
        <f t="shared" si="22"/>
        <v>5752.5861554166904</v>
      </c>
      <c r="J26" s="28">
        <f t="shared" si="4"/>
        <v>359.53996771052834</v>
      </c>
      <c r="K26" s="7">
        <f t="shared" si="5"/>
        <v>2001.4391535886052</v>
      </c>
      <c r="L26" s="4">
        <f t="shared" si="6"/>
        <v>2301.1091212991332</v>
      </c>
      <c r="M26" s="19">
        <f t="shared" si="7"/>
        <v>0.40001297835972205</v>
      </c>
      <c r="N26" s="28">
        <f t="shared" si="52"/>
        <v>3041.1088935515477</v>
      </c>
      <c r="O26" s="7">
        <f t="shared" si="23"/>
        <v>2949.8756267450012</v>
      </c>
      <c r="P26" s="4">
        <f t="shared" si="8"/>
        <v>5990.9845202965489</v>
      </c>
      <c r="Q26" s="33">
        <f t="shared" si="24"/>
        <v>238.39836487985849</v>
      </c>
      <c r="R26" s="35">
        <f t="shared" si="25"/>
        <v>4.1441946011600415E-2</v>
      </c>
      <c r="S26" s="28">
        <f>F26*1.03+0.01</f>
        <v>3086.0613895153642</v>
      </c>
      <c r="T26" s="7">
        <f t="shared" si="26"/>
        <v>3209.5038450959787</v>
      </c>
      <c r="U26" s="4">
        <f t="shared" si="10"/>
        <v>6295.5652346113429</v>
      </c>
      <c r="V26" s="33">
        <f t="shared" si="27"/>
        <v>542.97907919465251</v>
      </c>
      <c r="W26" s="35">
        <f t="shared" si="28"/>
        <v>9.4388691368555724E-2</v>
      </c>
      <c r="X26" s="28">
        <f>F26*1.045+0.01</f>
        <v>3131.0038854791796</v>
      </c>
      <c r="Y26" s="7">
        <f t="shared" si="29"/>
        <v>3404.9667254586075</v>
      </c>
      <c r="Z26" s="4">
        <f t="shared" si="11"/>
        <v>6535.9706109377876</v>
      </c>
      <c r="AA26" s="33">
        <f t="shared" si="30"/>
        <v>783.38445552109715</v>
      </c>
      <c r="AB26" s="35">
        <f t="shared" si="31"/>
        <v>0.13617952593086413</v>
      </c>
      <c r="AC26" s="28">
        <f t="shared" si="12"/>
        <v>3175.9363814429958</v>
      </c>
      <c r="AD26" s="7">
        <f t="shared" si="32"/>
        <v>3652.326838659445</v>
      </c>
      <c r="AE26" s="4">
        <f t="shared" si="13"/>
        <v>6828.2632201024408</v>
      </c>
      <c r="AF26" s="33">
        <f t="shared" si="33"/>
        <v>1075.6770646857503</v>
      </c>
      <c r="AG26" s="35">
        <f t="shared" si="34"/>
        <v>0.18699017026852913</v>
      </c>
      <c r="AH26" s="28">
        <f>F26*1.075</f>
        <v>3220.8788774068116</v>
      </c>
      <c r="AI26" s="7">
        <f t="shared" si="35"/>
        <v>3905.3156388557586</v>
      </c>
      <c r="AJ26" s="4">
        <f t="shared" si="15"/>
        <v>7126.1945162625707</v>
      </c>
      <c r="AK26" s="33">
        <f t="shared" si="36"/>
        <v>1373.6083608458803</v>
      </c>
      <c r="AL26" s="35">
        <f t="shared" si="37"/>
        <v>0.23878101496184936</v>
      </c>
      <c r="AM26" s="28">
        <f>F26*1.09+0.01</f>
        <v>3265.8313733706282</v>
      </c>
      <c r="AN26" s="7">
        <f t="shared" si="38"/>
        <v>4163.9350010475509</v>
      </c>
      <c r="AO26" s="4">
        <f t="shared" si="17"/>
        <v>7429.7663744181791</v>
      </c>
      <c r="AP26" s="33">
        <f t="shared" si="39"/>
        <v>1677.1802190014887</v>
      </c>
      <c r="AQ26" s="35">
        <f t="shared" si="40"/>
        <v>0.29155238595118471</v>
      </c>
      <c r="AR26" s="28">
        <f>F26*1.105</f>
        <v>3310.7638693344434</v>
      </c>
      <c r="AS26" s="7">
        <f t="shared" si="41"/>
        <v>4428.1466752348178</v>
      </c>
      <c r="AT26" s="4">
        <f t="shared" si="18"/>
        <v>7738.9105445692612</v>
      </c>
      <c r="AU26" s="33">
        <f t="shared" si="42"/>
        <v>1986.3243891525708</v>
      </c>
      <c r="AV26" s="35">
        <f t="shared" si="43"/>
        <v>0.34529241900744567</v>
      </c>
      <c r="AW26" s="28">
        <f>F26*1.12</f>
        <v>3355.7063652982602</v>
      </c>
      <c r="AX26" s="7">
        <f t="shared" si="44"/>
        <v>4697.9889114175639</v>
      </c>
      <c r="AY26" s="4">
        <f t="shared" si="20"/>
        <v>8053.6952767158236</v>
      </c>
      <c r="AZ26" s="33">
        <f t="shared" si="45"/>
        <v>2301.1091212991332</v>
      </c>
      <c r="BA26" s="35">
        <f t="shared" si="46"/>
        <v>0.40001297835972205</v>
      </c>
    </row>
    <row r="27" spans="1:53" ht="15.6" x14ac:dyDescent="0.3">
      <c r="A27" s="14"/>
      <c r="B27" s="15">
        <f t="shared" si="50"/>
        <v>2</v>
      </c>
      <c r="C27" s="10">
        <f>F27*(1+0.12)</f>
        <v>3257.9673449497668</v>
      </c>
      <c r="D27" s="7">
        <f t="shared" si="1"/>
        <v>4561.1542829296732</v>
      </c>
      <c r="E27" s="4">
        <f t="shared" si="2"/>
        <v>7819.12162787944</v>
      </c>
      <c r="F27" s="28">
        <v>2908.8994151337201</v>
      </c>
      <c r="G27" s="53">
        <f t="shared" si="3"/>
        <v>2618.0094736203482</v>
      </c>
      <c r="H27" s="7">
        <v>59.87</v>
      </c>
      <c r="I27" s="4">
        <f t="shared" si="22"/>
        <v>5586.7788887540682</v>
      </c>
      <c r="J27" s="28">
        <f t="shared" si="4"/>
        <v>349.06792981604667</v>
      </c>
      <c r="K27" s="7">
        <f t="shared" si="5"/>
        <v>1943.144809309325</v>
      </c>
      <c r="L27" s="4">
        <f t="shared" si="6"/>
        <v>2232.3427391253717</v>
      </c>
      <c r="M27" s="19">
        <f t="shared" si="7"/>
        <v>0.39957599603932348</v>
      </c>
      <c r="N27" s="28">
        <f t="shared" si="52"/>
        <v>2952.5329063607255</v>
      </c>
      <c r="O27" s="7">
        <f t="shared" si="23"/>
        <v>2863.9569191699038</v>
      </c>
      <c r="P27" s="4">
        <f t="shared" si="8"/>
        <v>5816.4898255306289</v>
      </c>
      <c r="Q27" s="33">
        <f t="shared" si="24"/>
        <v>229.71093677656063</v>
      </c>
      <c r="R27" s="35">
        <f t="shared" si="25"/>
        <v>4.1116883512064224E-2</v>
      </c>
      <c r="S27" s="28">
        <f>F27*1.03</f>
        <v>2996.1663975877318</v>
      </c>
      <c r="T27" s="7">
        <f t="shared" si="26"/>
        <v>3116.0130534912414</v>
      </c>
      <c r="U27" s="4">
        <f t="shared" si="10"/>
        <v>6112.1794510789732</v>
      </c>
      <c r="V27" s="33">
        <f t="shared" si="27"/>
        <v>525.40056232490497</v>
      </c>
      <c r="W27" s="35">
        <f t="shared" si="28"/>
        <v>9.4043557618239085E-2</v>
      </c>
      <c r="X27" s="28">
        <f>F27*1.045</f>
        <v>3039.7998888147372</v>
      </c>
      <c r="Y27" s="7">
        <f t="shared" si="29"/>
        <v>3305.7823790860266</v>
      </c>
      <c r="Z27" s="4">
        <f t="shared" si="11"/>
        <v>6345.5822679007633</v>
      </c>
      <c r="AA27" s="33">
        <f t="shared" si="30"/>
        <v>758.80337914669508</v>
      </c>
      <c r="AB27" s="35">
        <f t="shared" si="31"/>
        <v>0.1358212655729282</v>
      </c>
      <c r="AC27" s="28">
        <f t="shared" si="12"/>
        <v>3083.4333800417435</v>
      </c>
      <c r="AD27" s="7">
        <f t="shared" si="32"/>
        <v>3545.9483870480049</v>
      </c>
      <c r="AE27" s="4">
        <f t="shared" si="13"/>
        <v>6629.3817670897479</v>
      </c>
      <c r="AF27" s="33">
        <f t="shared" si="33"/>
        <v>1042.6028783356796</v>
      </c>
      <c r="AG27" s="35">
        <f t="shared" si="34"/>
        <v>0.18661967818959002</v>
      </c>
      <c r="AH27" s="28">
        <f>F27*1.075</f>
        <v>3127.0668712687489</v>
      </c>
      <c r="AI27" s="7">
        <f t="shared" si="35"/>
        <v>3791.5685814133576</v>
      </c>
      <c r="AJ27" s="4">
        <f t="shared" si="15"/>
        <v>6918.6354526821069</v>
      </c>
      <c r="AK27" s="33">
        <f t="shared" si="36"/>
        <v>1331.8565639280387</v>
      </c>
      <c r="AL27" s="35">
        <f t="shared" si="37"/>
        <v>0.23839435754456031</v>
      </c>
      <c r="AM27" s="28">
        <f>F27*1.09</f>
        <v>3170.7003624957551</v>
      </c>
      <c r="AN27" s="7">
        <f t="shared" si="38"/>
        <v>4042.6429621820876</v>
      </c>
      <c r="AO27" s="4">
        <f t="shared" si="17"/>
        <v>7213.3433246778422</v>
      </c>
      <c r="AP27" s="33">
        <f t="shared" si="39"/>
        <v>1626.564435923774</v>
      </c>
      <c r="AQ27" s="35">
        <f t="shared" si="40"/>
        <v>0.29114530363783936</v>
      </c>
      <c r="AR27" s="28">
        <f>F27*1.105</f>
        <v>3214.3338537227605</v>
      </c>
      <c r="AS27" s="7">
        <f t="shared" si="41"/>
        <v>4299.171529354192</v>
      </c>
      <c r="AT27" s="4">
        <f t="shared" si="18"/>
        <v>7513.5053830769521</v>
      </c>
      <c r="AU27" s="33">
        <f t="shared" si="42"/>
        <v>1926.7264943228838</v>
      </c>
      <c r="AV27" s="35">
        <f t="shared" si="43"/>
        <v>0.3448725164694269</v>
      </c>
      <c r="AW27" s="28">
        <f>F27*1.12</f>
        <v>3257.9673449497668</v>
      </c>
      <c r="AX27" s="7">
        <f t="shared" si="44"/>
        <v>4561.1542829296732</v>
      </c>
      <c r="AY27" s="4">
        <f t="shared" si="20"/>
        <v>7819.12162787944</v>
      </c>
      <c r="AZ27" s="33">
        <f t="shared" si="45"/>
        <v>2232.3427391253717</v>
      </c>
      <c r="BA27" s="35">
        <f t="shared" si="46"/>
        <v>0.39957599603932348</v>
      </c>
    </row>
    <row r="28" spans="1:53" ht="16.2" thickBot="1" x14ac:dyDescent="0.35">
      <c r="A28" s="16"/>
      <c r="B28" s="17">
        <f t="shared" si="50"/>
        <v>1</v>
      </c>
      <c r="C28" s="11">
        <f>F28*(1+0.12)-0.01</f>
        <v>3163.0650921842393</v>
      </c>
      <c r="D28" s="8">
        <f t="shared" si="1"/>
        <v>4428.291129057935</v>
      </c>
      <c r="E28" s="5">
        <f t="shared" si="2"/>
        <v>7591.3562212421748</v>
      </c>
      <c r="F28" s="29">
        <v>2824.1741894502138</v>
      </c>
      <c r="G28" s="56">
        <f t="shared" si="3"/>
        <v>2541.7567705051924</v>
      </c>
      <c r="H28" s="8">
        <v>59.87</v>
      </c>
      <c r="I28" s="5">
        <f t="shared" si="22"/>
        <v>5425.8009599554061</v>
      </c>
      <c r="J28" s="29">
        <f t="shared" si="4"/>
        <v>338.89090273402553</v>
      </c>
      <c r="K28" s="8">
        <f t="shared" si="5"/>
        <v>1886.5343585527426</v>
      </c>
      <c r="L28" s="5">
        <f t="shared" si="6"/>
        <v>2165.5552612867687</v>
      </c>
      <c r="M28" s="26">
        <f t="shared" si="7"/>
        <v>0.39912176603407268</v>
      </c>
      <c r="N28" s="29">
        <f t="shared" si="52"/>
        <v>2866.5368022919665</v>
      </c>
      <c r="O28" s="8">
        <f t="shared" si="23"/>
        <v>2780.5406982232075</v>
      </c>
      <c r="P28" s="5">
        <f t="shared" si="8"/>
        <v>5647.0775005151736</v>
      </c>
      <c r="Q28" s="36">
        <f t="shared" si="24"/>
        <v>221.27654055976745</v>
      </c>
      <c r="R28" s="37">
        <f t="shared" si="25"/>
        <v>4.0782281213940084E-2</v>
      </c>
      <c r="S28" s="29">
        <f>F28*1.03</f>
        <v>2908.8994151337201</v>
      </c>
      <c r="T28" s="8">
        <f t="shared" si="26"/>
        <v>3025.2553917390692</v>
      </c>
      <c r="U28" s="5">
        <f t="shared" si="10"/>
        <v>5934.1548068727898</v>
      </c>
      <c r="V28" s="36">
        <f t="shared" si="27"/>
        <v>508.35384691738363</v>
      </c>
      <c r="W28" s="37">
        <f t="shared" si="28"/>
        <v>9.3691945331065313E-2</v>
      </c>
      <c r="X28" s="29">
        <f>F28*1.045</f>
        <v>2951.2620279754733</v>
      </c>
      <c r="Y28" s="8">
        <f t="shared" si="29"/>
        <v>3209.4974554233268</v>
      </c>
      <c r="Z28" s="5">
        <f t="shared" si="11"/>
        <v>6160.7594833988005</v>
      </c>
      <c r="AA28" s="36">
        <f t="shared" si="30"/>
        <v>734.95852344339437</v>
      </c>
      <c r="AB28" s="37">
        <f t="shared" si="31"/>
        <v>0.13545622643876618</v>
      </c>
      <c r="AC28" s="29">
        <f t="shared" si="12"/>
        <v>2993.6246408172269</v>
      </c>
      <c r="AD28" s="8">
        <f t="shared" si="32"/>
        <v>3442.6683369398106</v>
      </c>
      <c r="AE28" s="5">
        <f t="shared" si="13"/>
        <v>6436.2929777570371</v>
      </c>
      <c r="AF28" s="36">
        <f t="shared" si="33"/>
        <v>1010.4920178016309</v>
      </c>
      <c r="AG28" s="37">
        <f t="shared" si="34"/>
        <v>0.18623831306372432</v>
      </c>
      <c r="AH28" s="29">
        <f>F28*1.075-0.01</f>
        <v>3035.9772536589794</v>
      </c>
      <c r="AI28" s="8">
        <f t="shared" si="35"/>
        <v>3681.1224200615125</v>
      </c>
      <c r="AJ28" s="5">
        <f t="shared" si="15"/>
        <v>6717.0996737204914</v>
      </c>
      <c r="AK28" s="36">
        <f t="shared" si="36"/>
        <v>1291.2987137650853</v>
      </c>
      <c r="AL28" s="37">
        <f t="shared" si="37"/>
        <v>0.23799227492777367</v>
      </c>
      <c r="AM28" s="29">
        <f>F28*1.09</f>
        <v>3078.3498665007332</v>
      </c>
      <c r="AN28" s="8">
        <f t="shared" si="38"/>
        <v>3924.8960797884347</v>
      </c>
      <c r="AO28" s="5">
        <f t="shared" si="17"/>
        <v>7003.2459462891675</v>
      </c>
      <c r="AP28" s="36">
        <f t="shared" si="39"/>
        <v>1577.4449863337613</v>
      </c>
      <c r="AQ28" s="37">
        <f t="shared" si="40"/>
        <v>0.29073034524781499</v>
      </c>
      <c r="AR28" s="29">
        <f>F28*1.105</f>
        <v>3120.7124793424864</v>
      </c>
      <c r="AS28" s="8">
        <f t="shared" si="41"/>
        <v>4173.9529411205749</v>
      </c>
      <c r="AT28" s="5">
        <f t="shared" si="18"/>
        <v>7294.6654204630613</v>
      </c>
      <c r="AU28" s="36">
        <f t="shared" si="42"/>
        <v>1868.8644605076552</v>
      </c>
      <c r="AV28" s="37">
        <f t="shared" si="43"/>
        <v>0.34444029080694755</v>
      </c>
      <c r="AW28" s="29">
        <f>F28*1.12-0.01</f>
        <v>3163.0650921842393</v>
      </c>
      <c r="AX28" s="8">
        <f t="shared" si="44"/>
        <v>4428.291129057935</v>
      </c>
      <c r="AY28" s="5">
        <f t="shared" si="20"/>
        <v>7591.3562212421748</v>
      </c>
      <c r="AZ28" s="36">
        <f t="shared" si="45"/>
        <v>2165.5552612867687</v>
      </c>
      <c r="BA28" s="37">
        <f t="shared" si="46"/>
        <v>0.39912176603407268</v>
      </c>
    </row>
    <row r="29" spans="1:53" ht="15.6" x14ac:dyDescent="0.3">
      <c r="A29" s="20"/>
      <c r="B29" s="21">
        <v>13</v>
      </c>
      <c r="C29" s="9">
        <f>F29*(1+0.12)-0.01</f>
        <v>2812.727398278997</v>
      </c>
      <c r="D29" s="6">
        <f t="shared" si="1"/>
        <v>3937.8183575905955</v>
      </c>
      <c r="E29" s="3">
        <f t="shared" si="2"/>
        <v>6750.5457558695925</v>
      </c>
      <c r="F29" s="27">
        <v>2511.3726770348189</v>
      </c>
      <c r="G29" s="55">
        <f t="shared" si="3"/>
        <v>2260.235409331337</v>
      </c>
      <c r="H29" s="23">
        <v>59.87</v>
      </c>
      <c r="I29" s="24">
        <f t="shared" si="22"/>
        <v>4831.4780863661554</v>
      </c>
      <c r="J29" s="30">
        <f t="shared" si="4"/>
        <v>301.35472124417811</v>
      </c>
      <c r="K29" s="6">
        <f t="shared" si="5"/>
        <v>1677.5829482592585</v>
      </c>
      <c r="L29" s="3">
        <f t="shared" si="6"/>
        <v>1919.0676695034372</v>
      </c>
      <c r="M29" s="18">
        <f t="shared" si="7"/>
        <v>0.39720094662517735</v>
      </c>
      <c r="N29" s="30">
        <f t="shared" si="52"/>
        <v>2549.0432671903409</v>
      </c>
      <c r="O29" s="6">
        <f t="shared" si="23"/>
        <v>2472.5719691746308</v>
      </c>
      <c r="P29" s="3">
        <f t="shared" si="8"/>
        <v>5021.6152363649717</v>
      </c>
      <c r="Q29" s="38">
        <f t="shared" si="24"/>
        <v>190.13714999881631</v>
      </c>
      <c r="R29" s="34">
        <f t="shared" si="25"/>
        <v>3.9353826427436414E-2</v>
      </c>
      <c r="S29" s="30">
        <f>F29*1.03</f>
        <v>2586.7138573458637</v>
      </c>
      <c r="T29" s="6">
        <f t="shared" si="26"/>
        <v>2690.1824116396983</v>
      </c>
      <c r="U29" s="3">
        <f t="shared" si="10"/>
        <v>5276.8962689855616</v>
      </c>
      <c r="V29" s="38">
        <f t="shared" si="27"/>
        <v>445.41818261940625</v>
      </c>
      <c r="W29" s="34">
        <f t="shared" si="28"/>
        <v>9.2190872991087816E-2</v>
      </c>
      <c r="X29" s="30">
        <f>F29*1.045</f>
        <v>2624.3844475013857</v>
      </c>
      <c r="Y29" s="6">
        <f t="shared" si="29"/>
        <v>2854.0180866577566</v>
      </c>
      <c r="Z29" s="3">
        <f t="shared" si="11"/>
        <v>5478.4025341591423</v>
      </c>
      <c r="AA29" s="38">
        <f t="shared" si="30"/>
        <v>646.92444779298694</v>
      </c>
      <c r="AB29" s="34">
        <f t="shared" si="31"/>
        <v>0.13389783338116118</v>
      </c>
      <c r="AC29" s="30">
        <f t="shared" si="12"/>
        <v>2662.0550376569081</v>
      </c>
      <c r="AD29" s="6">
        <f t="shared" si="32"/>
        <v>3061.3632933054441</v>
      </c>
      <c r="AE29" s="3">
        <f t="shared" si="13"/>
        <v>5723.4183309623522</v>
      </c>
      <c r="AF29" s="38">
        <f t="shared" si="33"/>
        <v>891.94024459619686</v>
      </c>
      <c r="AG29" s="34">
        <f t="shared" si="34"/>
        <v>0.18461022251412956</v>
      </c>
      <c r="AH29" s="30">
        <f>F29*1.075-0.01</f>
        <v>2699.7156278124298</v>
      </c>
      <c r="AI29" s="6">
        <f t="shared" si="35"/>
        <v>3273.4051987225707</v>
      </c>
      <c r="AJ29" s="3">
        <f t="shared" si="15"/>
        <v>5973.1208265350006</v>
      </c>
      <c r="AK29" s="38">
        <f t="shared" si="36"/>
        <v>1141.6427401688452</v>
      </c>
      <c r="AL29" s="34">
        <f t="shared" si="37"/>
        <v>0.23629264580344936</v>
      </c>
      <c r="AM29" s="30">
        <f>F29*1.09+0.01</f>
        <v>2737.4062179679531</v>
      </c>
      <c r="AN29" s="6">
        <f t="shared" si="38"/>
        <v>3490.1929279091401</v>
      </c>
      <c r="AO29" s="3">
        <f t="shared" si="17"/>
        <v>6227.5991458770932</v>
      </c>
      <c r="AP29" s="38">
        <f t="shared" si="39"/>
        <v>1396.1210595109378</v>
      </c>
      <c r="AQ29" s="34">
        <f t="shared" si="40"/>
        <v>0.28896354998496671</v>
      </c>
      <c r="AR29" s="30">
        <f>F29*1.105-0.01</f>
        <v>2775.0568081234746</v>
      </c>
      <c r="AS29" s="6">
        <f t="shared" si="41"/>
        <v>3711.6384808651469</v>
      </c>
      <c r="AT29" s="3">
        <f t="shared" si="18"/>
        <v>6486.6952889886215</v>
      </c>
      <c r="AU29" s="38">
        <f t="shared" si="42"/>
        <v>1655.2172026224662</v>
      </c>
      <c r="AV29" s="34">
        <f t="shared" si="43"/>
        <v>0.34259023285095469</v>
      </c>
      <c r="AW29" s="30">
        <f>F29*1.12-0.01</f>
        <v>2812.727398278997</v>
      </c>
      <c r="AX29" s="6">
        <f t="shared" si="44"/>
        <v>3937.8183575905955</v>
      </c>
      <c r="AY29" s="3">
        <f t="shared" si="20"/>
        <v>6750.5457558695925</v>
      </c>
      <c r="AZ29" s="38">
        <f t="shared" si="45"/>
        <v>1919.0676695034372</v>
      </c>
      <c r="BA29" s="34">
        <f t="shared" si="46"/>
        <v>0.39720094662517735</v>
      </c>
    </row>
    <row r="30" spans="1:53" ht="15.6" x14ac:dyDescent="0.3">
      <c r="A30" s="14"/>
      <c r="B30" s="15">
        <f t="shared" ref="B30:B41" si="53">B29-1</f>
        <v>12</v>
      </c>
      <c r="C30" s="10">
        <f>F30*(1+0.12)+0.01</f>
        <v>2691.6247351952134</v>
      </c>
      <c r="D30" s="7">
        <f t="shared" si="1"/>
        <v>3768.2746292732986</v>
      </c>
      <c r="E30" s="4">
        <f t="shared" si="2"/>
        <v>6459.8993644685124</v>
      </c>
      <c r="F30" s="28">
        <v>2403.2274421385828</v>
      </c>
      <c r="G30" s="53">
        <f t="shared" si="3"/>
        <v>2162.9046979247246</v>
      </c>
      <c r="H30" s="7">
        <v>59.87</v>
      </c>
      <c r="I30" s="4">
        <f t="shared" si="22"/>
        <v>4626.0021400633077</v>
      </c>
      <c r="J30" s="28">
        <f t="shared" si="4"/>
        <v>288.39729305663059</v>
      </c>
      <c r="K30" s="7">
        <f t="shared" si="5"/>
        <v>1605.369931348574</v>
      </c>
      <c r="L30" s="4">
        <f t="shared" si="6"/>
        <v>1833.8972244052047</v>
      </c>
      <c r="M30" s="19">
        <f t="shared" si="7"/>
        <v>0.39643242023664682</v>
      </c>
      <c r="N30" s="28">
        <f t="shared" si="52"/>
        <v>2439.2758537706613</v>
      </c>
      <c r="O30" s="7">
        <f t="shared" si="23"/>
        <v>2366.0975781575416</v>
      </c>
      <c r="P30" s="4">
        <f t="shared" si="8"/>
        <v>4805.373431928203</v>
      </c>
      <c r="Q30" s="33">
        <f t="shared" si="24"/>
        <v>179.37129186489528</v>
      </c>
      <c r="R30" s="35">
        <f t="shared" si="25"/>
        <v>3.8774580390150998E-2</v>
      </c>
      <c r="S30" s="28">
        <f>F30*1.03+0.01</f>
        <v>2475.3342654027406</v>
      </c>
      <c r="T30" s="7">
        <f t="shared" si="26"/>
        <v>2574.3476360188502</v>
      </c>
      <c r="U30" s="4">
        <f t="shared" si="10"/>
        <v>5049.6819014215907</v>
      </c>
      <c r="V30" s="33">
        <f t="shared" si="27"/>
        <v>423.67976135828303</v>
      </c>
      <c r="W30" s="35">
        <f t="shared" si="28"/>
        <v>9.1586590003714288E-2</v>
      </c>
      <c r="X30" s="28">
        <f>F30*1.045+0.01</f>
        <v>2511.3826770348192</v>
      </c>
      <c r="Y30" s="7">
        <f t="shared" si="29"/>
        <v>2731.1286612753656</v>
      </c>
      <c r="Z30" s="4">
        <f t="shared" si="11"/>
        <v>5242.5113383101852</v>
      </c>
      <c r="AA30" s="33">
        <f t="shared" si="30"/>
        <v>616.50919824687753</v>
      </c>
      <c r="AB30" s="35">
        <f t="shared" si="31"/>
        <v>0.13327040921741565</v>
      </c>
      <c r="AC30" s="28">
        <f t="shared" si="12"/>
        <v>2547.421088666898</v>
      </c>
      <c r="AD30" s="7">
        <f t="shared" si="32"/>
        <v>2929.5342519669325</v>
      </c>
      <c r="AE30" s="4">
        <f t="shared" si="13"/>
        <v>5476.9553406338309</v>
      </c>
      <c r="AF30" s="33">
        <f t="shared" si="33"/>
        <v>850.95320057052322</v>
      </c>
      <c r="AG30" s="35">
        <f t="shared" si="34"/>
        <v>0.18395002310977698</v>
      </c>
      <c r="AH30" s="28">
        <f t="shared" ref="AH30:AH35" si="54">F30*1.075</f>
        <v>2583.4695002989765</v>
      </c>
      <c r="AI30" s="7">
        <f t="shared" si="35"/>
        <v>3132.4567691125089</v>
      </c>
      <c r="AJ30" s="4">
        <f t="shared" si="15"/>
        <v>5715.9262694114859</v>
      </c>
      <c r="AK30" s="33">
        <f t="shared" si="36"/>
        <v>1089.9241293481782</v>
      </c>
      <c r="AL30" s="35">
        <f t="shared" si="37"/>
        <v>0.23560821987282141</v>
      </c>
      <c r="AM30" s="28">
        <f>F30*1.09</f>
        <v>2619.5179119310556</v>
      </c>
      <c r="AN30" s="7">
        <f t="shared" si="38"/>
        <v>3339.8853377120954</v>
      </c>
      <c r="AO30" s="4">
        <f t="shared" si="17"/>
        <v>5959.403249643151</v>
      </c>
      <c r="AP30" s="33">
        <f t="shared" si="39"/>
        <v>1333.4011095798433</v>
      </c>
      <c r="AQ30" s="35">
        <f t="shared" si="40"/>
        <v>0.28824048697080701</v>
      </c>
      <c r="AR30" s="28">
        <f t="shared" ref="AR30:AR37" si="55">F30*1.105</f>
        <v>2655.5663235631341</v>
      </c>
      <c r="AS30" s="7">
        <f t="shared" si="41"/>
        <v>3551.8199577656915</v>
      </c>
      <c r="AT30" s="4">
        <f t="shared" si="18"/>
        <v>6207.3862813288251</v>
      </c>
      <c r="AU30" s="33">
        <f t="shared" si="42"/>
        <v>1581.3841412655174</v>
      </c>
      <c r="AV30" s="35">
        <f t="shared" si="43"/>
        <v>0.3418468244037336</v>
      </c>
      <c r="AW30" s="28">
        <f>F30*1.12+0.01</f>
        <v>2691.6247351952134</v>
      </c>
      <c r="AX30" s="7">
        <f t="shared" si="44"/>
        <v>3768.2746292732986</v>
      </c>
      <c r="AY30" s="4">
        <f t="shared" si="20"/>
        <v>6459.8993644685124</v>
      </c>
      <c r="AZ30" s="33">
        <f t="shared" si="45"/>
        <v>1833.8972244052047</v>
      </c>
      <c r="BA30" s="35">
        <f t="shared" si="46"/>
        <v>0.39643242023664682</v>
      </c>
    </row>
    <row r="31" spans="1:53" ht="15.6" x14ac:dyDescent="0.3">
      <c r="A31" s="14" t="s">
        <v>1</v>
      </c>
      <c r="B31" s="15">
        <f t="shared" si="53"/>
        <v>11</v>
      </c>
      <c r="C31" s="10">
        <f>F31*(1+0.12)</f>
        <v>2575.7078805695824</v>
      </c>
      <c r="D31" s="7">
        <f t="shared" si="1"/>
        <v>3605.9910327974148</v>
      </c>
      <c r="E31" s="4">
        <f t="shared" si="2"/>
        <v>6181.6989133669977</v>
      </c>
      <c r="F31" s="28">
        <v>2299.7391790799838</v>
      </c>
      <c r="G31" s="53">
        <f t="shared" si="3"/>
        <v>2069.7652611719855</v>
      </c>
      <c r="H31" s="7">
        <v>59.87</v>
      </c>
      <c r="I31" s="4">
        <f t="shared" si="22"/>
        <v>4429.3744402519687</v>
      </c>
      <c r="J31" s="28">
        <f t="shared" si="4"/>
        <v>275.96870148959852</v>
      </c>
      <c r="K31" s="7">
        <f t="shared" si="5"/>
        <v>1536.2257716254294</v>
      </c>
      <c r="L31" s="4">
        <f t="shared" si="6"/>
        <v>1752.3244731150289</v>
      </c>
      <c r="M31" s="19">
        <f t="shared" si="7"/>
        <v>0.39561443647454347</v>
      </c>
      <c r="N31" s="28">
        <f t="shared" si="52"/>
        <v>2334.2352667661835</v>
      </c>
      <c r="O31" s="7">
        <f t="shared" si="23"/>
        <v>2264.2082087631979</v>
      </c>
      <c r="P31" s="4">
        <f t="shared" si="8"/>
        <v>4598.4434755293814</v>
      </c>
      <c r="Q31" s="33">
        <f t="shared" si="24"/>
        <v>169.06903527741269</v>
      </c>
      <c r="R31" s="35">
        <f t="shared" si="25"/>
        <v>3.8169957757690734E-2</v>
      </c>
      <c r="S31" s="28">
        <f>F31*1.03</f>
        <v>2368.7313544523836</v>
      </c>
      <c r="T31" s="7">
        <f t="shared" si="26"/>
        <v>2463.4806086304789</v>
      </c>
      <c r="U31" s="4">
        <f t="shared" si="10"/>
        <v>4832.211963082862</v>
      </c>
      <c r="V31" s="33">
        <f t="shared" si="27"/>
        <v>402.83752283089325</v>
      </c>
      <c r="W31" s="35">
        <f t="shared" si="28"/>
        <v>9.0946820654877275E-2</v>
      </c>
      <c r="X31" s="28">
        <f>F31*1.045</f>
        <v>2403.2274421385828</v>
      </c>
      <c r="Y31" s="7">
        <f t="shared" si="29"/>
        <v>2613.5098433257085</v>
      </c>
      <c r="Z31" s="4">
        <f t="shared" si="11"/>
        <v>5016.7372854642908</v>
      </c>
      <c r="AA31" s="33">
        <f t="shared" si="30"/>
        <v>587.3628452123221</v>
      </c>
      <c r="AB31" s="35">
        <f t="shared" si="31"/>
        <v>0.13260627502490158</v>
      </c>
      <c r="AC31" s="28">
        <f t="shared" si="12"/>
        <v>2437.7235298247829</v>
      </c>
      <c r="AD31" s="7">
        <f t="shared" si="32"/>
        <v>2803.3820592985003</v>
      </c>
      <c r="AE31" s="4">
        <f t="shared" si="13"/>
        <v>5241.1055891232827</v>
      </c>
      <c r="AF31" s="33">
        <f t="shared" si="33"/>
        <v>811.73114887131396</v>
      </c>
      <c r="AG31" s="35">
        <f t="shared" si="34"/>
        <v>0.18326090056751623</v>
      </c>
      <c r="AH31" s="28">
        <f t="shared" si="54"/>
        <v>2472.2196175109825</v>
      </c>
      <c r="AI31" s="7">
        <f t="shared" si="35"/>
        <v>2997.566286232066</v>
      </c>
      <c r="AJ31" s="4">
        <f t="shared" si="15"/>
        <v>5469.785903743048</v>
      </c>
      <c r="AK31" s="33">
        <f t="shared" si="36"/>
        <v>1040.4114634910793</v>
      </c>
      <c r="AL31" s="35">
        <f t="shared" si="37"/>
        <v>0.23488902948378748</v>
      </c>
      <c r="AM31" s="28">
        <f>F31*1.09</f>
        <v>2506.7157051971826</v>
      </c>
      <c r="AN31" s="7">
        <f t="shared" si="38"/>
        <v>3196.0625241264074</v>
      </c>
      <c r="AO31" s="4">
        <f t="shared" si="17"/>
        <v>5702.7782293235905</v>
      </c>
      <c r="AP31" s="33">
        <f t="shared" si="39"/>
        <v>1273.4037890716218</v>
      </c>
      <c r="AQ31" s="35">
        <f t="shared" si="40"/>
        <v>0.28749066177371607</v>
      </c>
      <c r="AR31" s="28">
        <f t="shared" si="55"/>
        <v>2541.2117928833823</v>
      </c>
      <c r="AS31" s="7">
        <f t="shared" si="41"/>
        <v>3398.8707729815237</v>
      </c>
      <c r="AT31" s="4">
        <f t="shared" si="18"/>
        <v>5940.0825658649064</v>
      </c>
      <c r="AU31" s="33">
        <f t="shared" si="42"/>
        <v>1510.7081256129377</v>
      </c>
      <c r="AV31" s="35">
        <f t="shared" si="43"/>
        <v>0.34106579743730125</v>
      </c>
      <c r="AW31" s="28">
        <f>F31*1.12</f>
        <v>2575.7078805695824</v>
      </c>
      <c r="AX31" s="7">
        <f t="shared" si="44"/>
        <v>3605.9910327974148</v>
      </c>
      <c r="AY31" s="4">
        <f t="shared" si="20"/>
        <v>6181.6989133669977</v>
      </c>
      <c r="AZ31" s="33">
        <f t="shared" si="45"/>
        <v>1752.3244731150289</v>
      </c>
      <c r="BA31" s="35">
        <f t="shared" si="46"/>
        <v>0.39561443647454347</v>
      </c>
    </row>
    <row r="32" spans="1:53" ht="15.6" x14ac:dyDescent="0.3">
      <c r="A32" s="14" t="s">
        <v>5</v>
      </c>
      <c r="B32" s="15">
        <f t="shared" si="53"/>
        <v>10</v>
      </c>
      <c r="C32" s="10">
        <f>F32*(1+0.12)+0.01</f>
        <v>2464.8022302101267</v>
      </c>
      <c r="D32" s="7">
        <f t="shared" si="1"/>
        <v>3450.7231222941773</v>
      </c>
      <c r="E32" s="4">
        <f t="shared" si="2"/>
        <v>5915.5253525043045</v>
      </c>
      <c r="F32" s="28">
        <v>2200.7073484018983</v>
      </c>
      <c r="G32" s="53">
        <f t="shared" si="3"/>
        <v>1980.6366135617086</v>
      </c>
      <c r="H32" s="7">
        <v>59.87</v>
      </c>
      <c r="I32" s="4">
        <f t="shared" si="22"/>
        <v>4241.2139619636064</v>
      </c>
      <c r="J32" s="28">
        <f t="shared" si="4"/>
        <v>264.09488180822837</v>
      </c>
      <c r="K32" s="7">
        <f t="shared" si="5"/>
        <v>1470.0865087324687</v>
      </c>
      <c r="L32" s="4">
        <f t="shared" si="6"/>
        <v>1674.3113905406981</v>
      </c>
      <c r="M32" s="19">
        <f t="shared" si="7"/>
        <v>0.39477173412055866</v>
      </c>
      <c r="N32" s="28">
        <f t="shared" si="52"/>
        <v>2233.7179586279267</v>
      </c>
      <c r="O32" s="7">
        <f t="shared" si="23"/>
        <v>2166.7064198690887</v>
      </c>
      <c r="P32" s="4">
        <f t="shared" si="8"/>
        <v>4400.4243784970149</v>
      </c>
      <c r="Q32" s="33">
        <f t="shared" si="24"/>
        <v>159.21041653340853</v>
      </c>
      <c r="R32" s="35">
        <f t="shared" si="25"/>
        <v>3.7538878717568155E-2</v>
      </c>
      <c r="S32" s="28">
        <f>F32*1.03</f>
        <v>2266.7285688539555</v>
      </c>
      <c r="T32" s="7">
        <f t="shared" si="26"/>
        <v>2357.3977116081137</v>
      </c>
      <c r="U32" s="4">
        <f t="shared" si="10"/>
        <v>4624.1262804620692</v>
      </c>
      <c r="V32" s="33">
        <f t="shared" si="27"/>
        <v>382.91231849846281</v>
      </c>
      <c r="W32" s="35">
        <f t="shared" si="28"/>
        <v>9.0283659804133345E-2</v>
      </c>
      <c r="X32" s="28">
        <f>F32*1.045</f>
        <v>2299.7391790799834</v>
      </c>
      <c r="Y32" s="7">
        <f t="shared" si="29"/>
        <v>2500.9663572494819</v>
      </c>
      <c r="Z32" s="4">
        <f t="shared" si="11"/>
        <v>4800.7055363294658</v>
      </c>
      <c r="AA32" s="33">
        <f t="shared" si="30"/>
        <v>559.49157436585938</v>
      </c>
      <c r="AB32" s="35">
        <f t="shared" si="31"/>
        <v>0.13191779037406184</v>
      </c>
      <c r="AC32" s="28">
        <f t="shared" si="12"/>
        <v>2332.7497893060122</v>
      </c>
      <c r="AD32" s="7">
        <f t="shared" si="32"/>
        <v>2682.6622577019139</v>
      </c>
      <c r="AE32" s="4">
        <f t="shared" si="13"/>
        <v>5015.412047007926</v>
      </c>
      <c r="AF32" s="33">
        <f t="shared" si="33"/>
        <v>774.19808504431967</v>
      </c>
      <c r="AG32" s="35">
        <f t="shared" si="34"/>
        <v>0.18254162416410602</v>
      </c>
      <c r="AH32" s="28">
        <f t="shared" si="54"/>
        <v>2365.7603995320405</v>
      </c>
      <c r="AI32" s="7">
        <f t="shared" si="35"/>
        <v>2868.4844844325989</v>
      </c>
      <c r="AJ32" s="4">
        <f t="shared" si="15"/>
        <v>5234.2448839646395</v>
      </c>
      <c r="AK32" s="33">
        <f t="shared" si="36"/>
        <v>993.0309220010331</v>
      </c>
      <c r="AL32" s="35">
        <f t="shared" si="37"/>
        <v>0.23413836955805867</v>
      </c>
      <c r="AM32" s="28">
        <f>F32*1.09</f>
        <v>2398.7710097580693</v>
      </c>
      <c r="AN32" s="7">
        <f t="shared" si="38"/>
        <v>3058.4330374415381</v>
      </c>
      <c r="AO32" s="4">
        <f t="shared" si="17"/>
        <v>5457.2040471996079</v>
      </c>
      <c r="AP32" s="33">
        <f t="shared" si="39"/>
        <v>1215.9900852360015</v>
      </c>
      <c r="AQ32" s="35">
        <f t="shared" si="40"/>
        <v>0.28670802655592026</v>
      </c>
      <c r="AR32" s="28">
        <f t="shared" si="55"/>
        <v>2431.7816199840977</v>
      </c>
      <c r="AS32" s="7">
        <f t="shared" si="41"/>
        <v>3252.5079167287304</v>
      </c>
      <c r="AT32" s="4">
        <f t="shared" si="18"/>
        <v>5684.2895367128276</v>
      </c>
      <c r="AU32" s="33">
        <f t="shared" si="42"/>
        <v>1443.0755747492212</v>
      </c>
      <c r="AV32" s="35">
        <f t="shared" si="43"/>
        <v>0.34025059515768996</v>
      </c>
      <c r="AW32" s="28">
        <f>F32*1.12+0.01</f>
        <v>2464.8022302101267</v>
      </c>
      <c r="AX32" s="7">
        <f t="shared" si="44"/>
        <v>3450.7231222941773</v>
      </c>
      <c r="AY32" s="4">
        <f t="shared" si="20"/>
        <v>5915.5253525043045</v>
      </c>
      <c r="AZ32" s="33">
        <f t="shared" si="45"/>
        <v>1674.3113905406981</v>
      </c>
      <c r="BA32" s="35">
        <f t="shared" si="46"/>
        <v>0.39477173412055866</v>
      </c>
    </row>
    <row r="33" spans="1:53" ht="15.6" x14ac:dyDescent="0.3">
      <c r="A33" s="14" t="s">
        <v>4</v>
      </c>
      <c r="B33" s="15">
        <f t="shared" si="53"/>
        <v>9</v>
      </c>
      <c r="C33" s="10">
        <f>F33*(1+0.12)</f>
        <v>2358.6528518757191</v>
      </c>
      <c r="D33" s="7">
        <f t="shared" si="1"/>
        <v>3302.1139926260066</v>
      </c>
      <c r="E33" s="4">
        <f t="shared" si="2"/>
        <v>5660.7668445017262</v>
      </c>
      <c r="F33" s="28">
        <v>2105.9400463176062</v>
      </c>
      <c r="G33" s="53">
        <f t="shared" si="3"/>
        <v>1895.3460416858456</v>
      </c>
      <c r="H33" s="7">
        <v>59.87</v>
      </c>
      <c r="I33" s="4">
        <f t="shared" si="22"/>
        <v>4061.1560880034517</v>
      </c>
      <c r="J33" s="28">
        <f t="shared" si="4"/>
        <v>252.7128055581129</v>
      </c>
      <c r="K33" s="7">
        <f t="shared" si="5"/>
        <v>1406.767950940161</v>
      </c>
      <c r="L33" s="4">
        <f t="shared" si="6"/>
        <v>1599.6107564982744</v>
      </c>
      <c r="M33" s="19">
        <f t="shared" si="7"/>
        <v>0.39388063936362422</v>
      </c>
      <c r="N33" s="28">
        <f t="shared" si="52"/>
        <v>2137.5291470123702</v>
      </c>
      <c r="O33" s="7">
        <f t="shared" si="23"/>
        <v>2073.4032726019991</v>
      </c>
      <c r="P33" s="4">
        <f t="shared" si="8"/>
        <v>4210.9324196143698</v>
      </c>
      <c r="Q33" s="33">
        <f t="shared" si="24"/>
        <v>149.77633161091808</v>
      </c>
      <c r="R33" s="35">
        <f t="shared" si="25"/>
        <v>3.6880220401612589E-2</v>
      </c>
      <c r="S33" s="28">
        <f>F33*1.03</f>
        <v>2169.1182477071343</v>
      </c>
      <c r="T33" s="7">
        <f t="shared" si="26"/>
        <v>2255.8829776154198</v>
      </c>
      <c r="U33" s="4">
        <f t="shared" si="10"/>
        <v>4425.0012253225541</v>
      </c>
      <c r="V33" s="33">
        <f t="shared" si="27"/>
        <v>363.84513731910238</v>
      </c>
      <c r="W33" s="35">
        <f t="shared" si="28"/>
        <v>8.9591517645404309E-2</v>
      </c>
      <c r="X33" s="28">
        <f>F33*1.045</f>
        <v>2200.7073484018983</v>
      </c>
      <c r="Y33" s="7">
        <f t="shared" si="29"/>
        <v>2393.2692413870641</v>
      </c>
      <c r="Z33" s="4">
        <f t="shared" si="11"/>
        <v>4593.9765897889629</v>
      </c>
      <c r="AA33" s="33">
        <f t="shared" si="30"/>
        <v>532.82050178551117</v>
      </c>
      <c r="AB33" s="35">
        <f t="shared" si="31"/>
        <v>0.13119921772015827</v>
      </c>
      <c r="AC33" s="28">
        <f t="shared" si="12"/>
        <v>2232.2964490966629</v>
      </c>
      <c r="AD33" s="7">
        <f t="shared" si="32"/>
        <v>2567.1409164611623</v>
      </c>
      <c r="AE33" s="4">
        <f t="shared" si="13"/>
        <v>4799.4373655578256</v>
      </c>
      <c r="AF33" s="33">
        <f t="shared" si="33"/>
        <v>738.2812775543739</v>
      </c>
      <c r="AG33" s="35">
        <f t="shared" si="34"/>
        <v>0.18179091410331097</v>
      </c>
      <c r="AH33" s="28">
        <f t="shared" si="54"/>
        <v>2263.8855497914265</v>
      </c>
      <c r="AI33" s="7">
        <f t="shared" si="35"/>
        <v>2744.9612291221042</v>
      </c>
      <c r="AJ33" s="4">
        <f t="shared" si="15"/>
        <v>5008.8467789135302</v>
      </c>
      <c r="AK33" s="33">
        <f t="shared" si="36"/>
        <v>947.6906909100785</v>
      </c>
      <c r="AL33" s="35">
        <f t="shared" si="37"/>
        <v>0.23335490445923315</v>
      </c>
      <c r="AM33" s="28">
        <f>F33*1.09</f>
        <v>2295.474650486191</v>
      </c>
      <c r="AN33" s="7">
        <f t="shared" si="38"/>
        <v>2926.7301793698934</v>
      </c>
      <c r="AO33" s="4">
        <f t="shared" si="17"/>
        <v>5222.204829856084</v>
      </c>
      <c r="AP33" s="33">
        <f t="shared" si="39"/>
        <v>1161.0487418526322</v>
      </c>
      <c r="AQ33" s="35">
        <f t="shared" si="40"/>
        <v>0.28589118878792658</v>
      </c>
      <c r="AR33" s="28">
        <f t="shared" si="55"/>
        <v>2327.0637511809546</v>
      </c>
      <c r="AS33" s="7">
        <f t="shared" si="41"/>
        <v>3112.4477672045264</v>
      </c>
      <c r="AT33" s="4">
        <f t="shared" si="18"/>
        <v>5439.5115183854814</v>
      </c>
      <c r="AU33" s="33">
        <f t="shared" si="42"/>
        <v>1378.3554303820297</v>
      </c>
      <c r="AV33" s="35">
        <f t="shared" si="43"/>
        <v>0.33939976708938996</v>
      </c>
      <c r="AW33" s="28">
        <f>F33*1.12</f>
        <v>2358.6528518757191</v>
      </c>
      <c r="AX33" s="7">
        <f t="shared" si="44"/>
        <v>3302.1139926260066</v>
      </c>
      <c r="AY33" s="4">
        <f t="shared" si="20"/>
        <v>5660.7668445017262</v>
      </c>
      <c r="AZ33" s="33">
        <f t="shared" si="45"/>
        <v>1599.6107564982744</v>
      </c>
      <c r="BA33" s="35">
        <f t="shared" si="46"/>
        <v>0.39388063936362422</v>
      </c>
    </row>
    <row r="34" spans="1:53" ht="15.6" x14ac:dyDescent="0.3">
      <c r="A34" s="14" t="s">
        <v>2</v>
      </c>
      <c r="B34" s="15">
        <f t="shared" si="53"/>
        <v>8</v>
      </c>
      <c r="C34" s="10">
        <f>F34*(1+0.12)-0.01</f>
        <v>2231.4496517272651</v>
      </c>
      <c r="D34" s="7">
        <f t="shared" si="1"/>
        <v>3124.0295124181707</v>
      </c>
      <c r="E34" s="4">
        <f t="shared" si="2"/>
        <v>5355.4791641454358</v>
      </c>
      <c r="F34" s="28">
        <v>1992.3746890422008</v>
      </c>
      <c r="G34" s="53">
        <f t="shared" si="3"/>
        <v>1793.1372201379806</v>
      </c>
      <c r="H34" s="7">
        <v>59.87</v>
      </c>
      <c r="I34" s="4">
        <f t="shared" si="22"/>
        <v>3845.3819091801815</v>
      </c>
      <c r="J34" s="28">
        <f t="shared" si="4"/>
        <v>239.07496268506429</v>
      </c>
      <c r="K34" s="7">
        <f t="shared" si="5"/>
        <v>1330.8922922801901</v>
      </c>
      <c r="L34" s="4">
        <f t="shared" si="6"/>
        <v>1510.0972549652543</v>
      </c>
      <c r="M34" s="19">
        <f t="shared" si="7"/>
        <v>0.3927041034234231</v>
      </c>
      <c r="N34" s="28">
        <f t="shared" si="52"/>
        <v>2022.2603093778337</v>
      </c>
      <c r="O34" s="7">
        <f t="shared" si="23"/>
        <v>1961.5925000964985</v>
      </c>
      <c r="P34" s="4">
        <f t="shared" si="8"/>
        <v>3983.8528094743324</v>
      </c>
      <c r="Q34" s="33">
        <f t="shared" si="24"/>
        <v>138.47090029415085</v>
      </c>
      <c r="R34" s="35">
        <f t="shared" si="25"/>
        <v>3.6009661345619698E-2</v>
      </c>
      <c r="S34" s="28">
        <f>F34*1.03-0.01</f>
        <v>2052.1359297134668</v>
      </c>
      <c r="T34" s="7">
        <f t="shared" si="26"/>
        <v>2134.2213669020057</v>
      </c>
      <c r="U34" s="4">
        <f t="shared" si="10"/>
        <v>4186.3572966154725</v>
      </c>
      <c r="V34" s="33">
        <f t="shared" si="27"/>
        <v>340.97538743529094</v>
      </c>
      <c r="W34" s="35">
        <f t="shared" si="28"/>
        <v>8.8671397403017743E-2</v>
      </c>
      <c r="X34" s="28">
        <f>F34*1.045</f>
        <v>2082.0315500490997</v>
      </c>
      <c r="Y34" s="7">
        <f t="shared" si="29"/>
        <v>2264.2093106783959</v>
      </c>
      <c r="Z34" s="4">
        <f t="shared" si="11"/>
        <v>4346.2408607274956</v>
      </c>
      <c r="AA34" s="33">
        <f t="shared" si="30"/>
        <v>500.85895154731406</v>
      </c>
      <c r="AB34" s="35">
        <f t="shared" si="31"/>
        <v>0.13024946894132941</v>
      </c>
      <c r="AC34" s="28">
        <f t="shared" si="12"/>
        <v>2111.9171703847328</v>
      </c>
      <c r="AD34" s="7">
        <f t="shared" si="32"/>
        <v>2428.7047459424425</v>
      </c>
      <c r="AE34" s="4">
        <f t="shared" si="13"/>
        <v>4540.6219163271753</v>
      </c>
      <c r="AF34" s="33">
        <f t="shared" si="33"/>
        <v>695.24000714699378</v>
      </c>
      <c r="AG34" s="35">
        <f t="shared" si="34"/>
        <v>0.18079868880831551</v>
      </c>
      <c r="AH34" s="28">
        <f t="shared" si="54"/>
        <v>2141.8027907203659</v>
      </c>
      <c r="AI34" s="7">
        <f t="shared" si="35"/>
        <v>2596.9358837484433</v>
      </c>
      <c r="AJ34" s="4">
        <f t="shared" si="15"/>
        <v>4738.7386744688092</v>
      </c>
      <c r="AK34" s="33">
        <f t="shared" si="36"/>
        <v>893.35676528862768</v>
      </c>
      <c r="AL34" s="35">
        <f t="shared" si="37"/>
        <v>0.23231938631528212</v>
      </c>
      <c r="AM34" s="28">
        <f>F34*1.09-0.01</f>
        <v>2171.6784110559988</v>
      </c>
      <c r="AN34" s="7">
        <f t="shared" si="38"/>
        <v>2768.8899740963984</v>
      </c>
      <c r="AO34" s="4">
        <f t="shared" si="17"/>
        <v>4940.5683851523972</v>
      </c>
      <c r="AP34" s="33">
        <f t="shared" si="39"/>
        <v>1095.1864759722157</v>
      </c>
      <c r="AQ34" s="35">
        <f t="shared" si="40"/>
        <v>0.28480564527482904</v>
      </c>
      <c r="AR34" s="28">
        <f t="shared" si="55"/>
        <v>2201.5740313916317</v>
      </c>
      <c r="AS34" s="7">
        <f t="shared" si="41"/>
        <v>2944.605266986307</v>
      </c>
      <c r="AT34" s="4">
        <f t="shared" si="18"/>
        <v>5146.1792983779387</v>
      </c>
      <c r="AU34" s="33">
        <f t="shared" si="42"/>
        <v>1300.7973891977572</v>
      </c>
      <c r="AV34" s="35">
        <f t="shared" si="43"/>
        <v>0.33827521424915669</v>
      </c>
      <c r="AW34" s="28">
        <f>F34*1.12-0.01</f>
        <v>2231.4496517272651</v>
      </c>
      <c r="AX34" s="7">
        <f t="shared" si="44"/>
        <v>3124.0295124181707</v>
      </c>
      <c r="AY34" s="4">
        <f t="shared" si="20"/>
        <v>5355.4791641454358</v>
      </c>
      <c r="AZ34" s="33">
        <f t="shared" si="45"/>
        <v>1510.0972549652543</v>
      </c>
      <c r="BA34" s="35">
        <f t="shared" si="46"/>
        <v>0.3927041034234231</v>
      </c>
    </row>
    <row r="35" spans="1:53" ht="15.6" x14ac:dyDescent="0.3">
      <c r="A35" s="14" t="s">
        <v>3</v>
      </c>
      <c r="B35" s="15">
        <f t="shared" si="53"/>
        <v>7</v>
      </c>
      <c r="C35" s="10">
        <f>F35*(1+0.12)</f>
        <v>2135.3680877772872</v>
      </c>
      <c r="D35" s="7">
        <f t="shared" si="1"/>
        <v>2989.5153228882018</v>
      </c>
      <c r="E35" s="4">
        <f t="shared" si="2"/>
        <v>5124.8834106654886</v>
      </c>
      <c r="F35" s="28">
        <v>1906.5786498011491</v>
      </c>
      <c r="G35" s="53">
        <f t="shared" si="3"/>
        <v>1715.9207848210342</v>
      </c>
      <c r="H35" s="7">
        <v>59.87</v>
      </c>
      <c r="I35" s="4">
        <f t="shared" si="22"/>
        <v>3682.3694346221832</v>
      </c>
      <c r="J35" s="28">
        <f t="shared" si="4"/>
        <v>228.78943797613806</v>
      </c>
      <c r="K35" s="7">
        <f t="shared" si="5"/>
        <v>1273.5945380671676</v>
      </c>
      <c r="L35" s="4">
        <f t="shared" si="6"/>
        <v>1442.5139760433053</v>
      </c>
      <c r="M35" s="19">
        <f t="shared" si="7"/>
        <v>0.39173526764603656</v>
      </c>
      <c r="N35" s="28">
        <f t="shared" si="52"/>
        <v>1935.1773295481662</v>
      </c>
      <c r="O35" s="7">
        <f t="shared" si="23"/>
        <v>1877.1220096617212</v>
      </c>
      <c r="P35" s="4">
        <f t="shared" si="8"/>
        <v>3812.2993392098874</v>
      </c>
      <c r="Q35" s="33">
        <f t="shared" si="24"/>
        <v>129.92990458770419</v>
      </c>
      <c r="R35" s="35">
        <f t="shared" si="25"/>
        <v>3.5284320841381084E-2</v>
      </c>
      <c r="S35" s="28">
        <f>F35*1.03</f>
        <v>1963.7760092951837</v>
      </c>
      <c r="T35" s="7">
        <f t="shared" si="26"/>
        <v>2042.3270496669911</v>
      </c>
      <c r="U35" s="4">
        <f t="shared" si="10"/>
        <v>4006.1030589621751</v>
      </c>
      <c r="V35" s="33">
        <f t="shared" si="27"/>
        <v>323.73362433999182</v>
      </c>
      <c r="W35" s="35">
        <f t="shared" si="28"/>
        <v>8.7914488235808261E-2</v>
      </c>
      <c r="X35" s="28">
        <f>F35*1.045+0.01</f>
        <v>1992.3846890422008</v>
      </c>
      <c r="Y35" s="7">
        <f t="shared" si="29"/>
        <v>2166.7183493333932</v>
      </c>
      <c r="Z35" s="4">
        <f t="shared" si="11"/>
        <v>4159.1030383755942</v>
      </c>
      <c r="AA35" s="33">
        <f t="shared" si="30"/>
        <v>476.73360375341099</v>
      </c>
      <c r="AB35" s="35">
        <f t="shared" si="31"/>
        <v>0.12946381731042272</v>
      </c>
      <c r="AC35" s="28">
        <f t="shared" si="12"/>
        <v>2020.9733687892183</v>
      </c>
      <c r="AD35" s="7">
        <f t="shared" si="32"/>
        <v>2324.1193741076008</v>
      </c>
      <c r="AE35" s="4">
        <f t="shared" si="13"/>
        <v>4345.0927428968189</v>
      </c>
      <c r="AF35" s="33">
        <f t="shared" si="33"/>
        <v>662.72330827463566</v>
      </c>
      <c r="AG35" s="35">
        <f t="shared" si="34"/>
        <v>0.17997197729364492</v>
      </c>
      <c r="AH35" s="28">
        <f t="shared" si="54"/>
        <v>2049.5720485362353</v>
      </c>
      <c r="AI35" s="7">
        <f t="shared" si="35"/>
        <v>2485.1061088501851</v>
      </c>
      <c r="AJ35" s="4">
        <f t="shared" si="15"/>
        <v>4534.6781573864209</v>
      </c>
      <c r="AK35" s="33">
        <f t="shared" si="36"/>
        <v>852.3087227642377</v>
      </c>
      <c r="AL35" s="35">
        <f t="shared" si="37"/>
        <v>0.23145660366141016</v>
      </c>
      <c r="AM35" s="28">
        <f>F35*1.09</f>
        <v>2078.1707282832526</v>
      </c>
      <c r="AN35" s="7">
        <f t="shared" si="38"/>
        <v>2649.6676785611471</v>
      </c>
      <c r="AO35" s="4">
        <f t="shared" si="17"/>
        <v>4727.8384068443993</v>
      </c>
      <c r="AP35" s="33">
        <f t="shared" si="39"/>
        <v>1045.4689722222161</v>
      </c>
      <c r="AQ35" s="35">
        <f t="shared" si="40"/>
        <v>0.28391202750939704</v>
      </c>
      <c r="AR35" s="28">
        <f t="shared" si="55"/>
        <v>2106.7694080302699</v>
      </c>
      <c r="AS35" s="7">
        <f t="shared" si="41"/>
        <v>2817.8040832404859</v>
      </c>
      <c r="AT35" s="4">
        <f t="shared" si="18"/>
        <v>4924.5734912707558</v>
      </c>
      <c r="AU35" s="33">
        <f t="shared" si="42"/>
        <v>1242.2040566485725</v>
      </c>
      <c r="AV35" s="35">
        <f t="shared" si="43"/>
        <v>0.33733824883760599</v>
      </c>
      <c r="AW35" s="28">
        <f>F35*1.12</f>
        <v>2135.3680877772872</v>
      </c>
      <c r="AX35" s="7">
        <f t="shared" si="44"/>
        <v>2989.5153228882018</v>
      </c>
      <c r="AY35" s="4">
        <f t="shared" si="20"/>
        <v>5124.8834106654886</v>
      </c>
      <c r="AZ35" s="33">
        <f t="shared" si="45"/>
        <v>1442.5139760433053</v>
      </c>
      <c r="BA35" s="35">
        <f t="shared" si="46"/>
        <v>0.39173526764603656</v>
      </c>
    </row>
    <row r="36" spans="1:53" ht="15.6" x14ac:dyDescent="0.3">
      <c r="A36" s="14" t="s">
        <v>2</v>
      </c>
      <c r="B36" s="15">
        <f t="shared" si="53"/>
        <v>6</v>
      </c>
      <c r="C36" s="10">
        <f>F36*(1+0.12)+0.01</f>
        <v>2043.42443806439</v>
      </c>
      <c r="D36" s="7">
        <f t="shared" si="1"/>
        <v>2860.7942132901458</v>
      </c>
      <c r="E36" s="4">
        <f t="shared" si="2"/>
        <v>4904.2186513545357</v>
      </c>
      <c r="F36" s="28">
        <v>1824.4771768432051</v>
      </c>
      <c r="G36" s="53">
        <f t="shared" si="3"/>
        <v>1642.0294591588847</v>
      </c>
      <c r="H36" s="7">
        <v>59.87</v>
      </c>
      <c r="I36" s="4">
        <f t="shared" si="22"/>
        <v>3526.37663600209</v>
      </c>
      <c r="J36" s="28">
        <f t="shared" si="4"/>
        <v>218.94726122118482</v>
      </c>
      <c r="K36" s="7">
        <f t="shared" si="5"/>
        <v>1218.764754131261</v>
      </c>
      <c r="L36" s="4">
        <f t="shared" si="6"/>
        <v>1377.8420153524457</v>
      </c>
      <c r="M36" s="19">
        <f t="shared" si="7"/>
        <v>0.3907245758395585</v>
      </c>
      <c r="N36" s="28">
        <f t="shared" si="52"/>
        <v>1851.844334495853</v>
      </c>
      <c r="O36" s="7">
        <f t="shared" si="23"/>
        <v>1796.2890044609774</v>
      </c>
      <c r="P36" s="4">
        <f t="shared" si="8"/>
        <v>3648.1333389568304</v>
      </c>
      <c r="Q36" s="33">
        <f t="shared" si="24"/>
        <v>121.75670295474038</v>
      </c>
      <c r="R36" s="35">
        <f t="shared" si="25"/>
        <v>3.4527424470682154E-2</v>
      </c>
      <c r="S36" s="28">
        <f>F36*1.03</f>
        <v>1879.2114921485013</v>
      </c>
      <c r="T36" s="7">
        <f t="shared" si="26"/>
        <v>1954.3799518344415</v>
      </c>
      <c r="U36" s="4">
        <f t="shared" si="10"/>
        <v>3833.591443982943</v>
      </c>
      <c r="V36" s="33">
        <f t="shared" si="27"/>
        <v>307.21480798085304</v>
      </c>
      <c r="W36" s="35">
        <f t="shared" si="28"/>
        <v>8.7119113949537572E-2</v>
      </c>
      <c r="X36" s="28">
        <f>F36*1.045</f>
        <v>1906.5786498011491</v>
      </c>
      <c r="Y36" s="7">
        <f t="shared" si="29"/>
        <v>2073.4042816587494</v>
      </c>
      <c r="Z36" s="4">
        <f t="shared" si="11"/>
        <v>3979.9829314598983</v>
      </c>
      <c r="AA36" s="33">
        <f t="shared" si="30"/>
        <v>453.6062954578083</v>
      </c>
      <c r="AB36" s="35">
        <f t="shared" si="31"/>
        <v>0.12863240154973041</v>
      </c>
      <c r="AC36" s="28">
        <f t="shared" si="12"/>
        <v>1933.9458074537974</v>
      </c>
      <c r="AD36" s="7">
        <f t="shared" si="32"/>
        <v>2224.0376785718668</v>
      </c>
      <c r="AE36" s="4">
        <f t="shared" si="13"/>
        <v>4157.9834860256642</v>
      </c>
      <c r="AF36" s="33">
        <f t="shared" si="33"/>
        <v>631.60685002357422</v>
      </c>
      <c r="AG36" s="35">
        <f t="shared" si="34"/>
        <v>0.17910929977679216</v>
      </c>
      <c r="AH36" s="28">
        <f>F36*1.075+0.01</f>
        <v>1961.3229651064455</v>
      </c>
      <c r="AI36" s="7">
        <f t="shared" si="35"/>
        <v>2378.1040951915652</v>
      </c>
      <c r="AJ36" s="4">
        <f t="shared" si="15"/>
        <v>4339.4270602980105</v>
      </c>
      <c r="AK36" s="33">
        <f t="shared" si="36"/>
        <v>813.05042429592049</v>
      </c>
      <c r="AL36" s="35">
        <f t="shared" si="37"/>
        <v>0.23056255987950536</v>
      </c>
      <c r="AM36" s="28">
        <f>F36*1.09</f>
        <v>1988.6801227590938</v>
      </c>
      <c r="AN36" s="7">
        <f t="shared" si="38"/>
        <v>2535.5671565178445</v>
      </c>
      <c r="AO36" s="4">
        <f t="shared" si="17"/>
        <v>4524.2472792769386</v>
      </c>
      <c r="AP36" s="33">
        <f t="shared" si="39"/>
        <v>997.87064327484859</v>
      </c>
      <c r="AQ36" s="35">
        <f t="shared" si="40"/>
        <v>0.28297335942145718</v>
      </c>
      <c r="AR36" s="28">
        <f t="shared" si="55"/>
        <v>2016.0472804117417</v>
      </c>
      <c r="AS36" s="7">
        <f t="shared" si="41"/>
        <v>2696.4632375507044</v>
      </c>
      <c r="AT36" s="4">
        <f t="shared" si="18"/>
        <v>4712.5105179624461</v>
      </c>
      <c r="AU36" s="33">
        <f t="shared" si="42"/>
        <v>1186.1338819603561</v>
      </c>
      <c r="AV36" s="35">
        <f t="shared" si="43"/>
        <v>0.33636052083906026</v>
      </c>
      <c r="AW36" s="28">
        <f>F36*1.12+0.01</f>
        <v>2043.42443806439</v>
      </c>
      <c r="AX36" s="7">
        <f t="shared" si="44"/>
        <v>2860.7942132901458</v>
      </c>
      <c r="AY36" s="4">
        <f t="shared" si="20"/>
        <v>4904.2186513545357</v>
      </c>
      <c r="AZ36" s="33">
        <f t="shared" si="45"/>
        <v>1377.8420153524457</v>
      </c>
      <c r="BA36" s="35">
        <f t="shared" si="46"/>
        <v>0.3907245758395585</v>
      </c>
    </row>
    <row r="37" spans="1:53" ht="15.6" x14ac:dyDescent="0.3">
      <c r="A37" s="14" t="s">
        <v>1</v>
      </c>
      <c r="B37" s="15">
        <f t="shared" si="53"/>
        <v>5</v>
      </c>
      <c r="C37" s="10">
        <f>F37*(1+0.12)</f>
        <v>1955.4205148941533</v>
      </c>
      <c r="D37" s="7">
        <f t="shared" si="1"/>
        <v>2737.5887208518143</v>
      </c>
      <c r="E37" s="4">
        <f t="shared" si="2"/>
        <v>4693.0092357459671</v>
      </c>
      <c r="F37" s="28">
        <v>1745.9111740126366</v>
      </c>
      <c r="G37" s="53">
        <f t="shared" si="3"/>
        <v>1571.320056611373</v>
      </c>
      <c r="H37" s="7">
        <v>59.87</v>
      </c>
      <c r="I37" s="4">
        <f t="shared" si="22"/>
        <v>3377.1012306240095</v>
      </c>
      <c r="J37" s="28">
        <f t="shared" si="4"/>
        <v>209.50934088151666</v>
      </c>
      <c r="K37" s="7">
        <f t="shared" si="5"/>
        <v>1166.2686642404412</v>
      </c>
      <c r="L37" s="4">
        <f t="shared" si="6"/>
        <v>1315.9080051219576</v>
      </c>
      <c r="M37" s="19">
        <f t="shared" si="7"/>
        <v>0.38965607343633241</v>
      </c>
      <c r="N37" s="28">
        <f t="shared" si="52"/>
        <v>1772.099841622826</v>
      </c>
      <c r="O37" s="7">
        <f t="shared" si="23"/>
        <v>1718.9368463741412</v>
      </c>
      <c r="P37" s="4">
        <f t="shared" si="8"/>
        <v>3491.036687996967</v>
      </c>
      <c r="Q37" s="33">
        <f t="shared" si="24"/>
        <v>113.93545737295744</v>
      </c>
      <c r="R37" s="35">
        <f t="shared" si="25"/>
        <v>3.3737649419500769E-2</v>
      </c>
      <c r="S37" s="28">
        <f>F37*1.03</f>
        <v>1798.2885092330157</v>
      </c>
      <c r="T37" s="7">
        <f t="shared" si="26"/>
        <v>1870.2200496023363</v>
      </c>
      <c r="U37" s="4">
        <f t="shared" si="10"/>
        <v>3668.5085588353522</v>
      </c>
      <c r="V37" s="33">
        <f t="shared" si="27"/>
        <v>291.4073282113427</v>
      </c>
      <c r="W37" s="35">
        <f t="shared" si="28"/>
        <v>8.628918954777598E-2</v>
      </c>
      <c r="X37" s="28">
        <f>F37*1.045</f>
        <v>1824.4771768432051</v>
      </c>
      <c r="Y37" s="7">
        <f t="shared" si="29"/>
        <v>1984.1189298169854</v>
      </c>
      <c r="Z37" s="4">
        <f t="shared" si="11"/>
        <v>3808.5961066601903</v>
      </c>
      <c r="AA37" s="33">
        <f t="shared" si="30"/>
        <v>431.49487603618081</v>
      </c>
      <c r="AB37" s="35">
        <f t="shared" si="31"/>
        <v>0.12777078522945273</v>
      </c>
      <c r="AC37" s="28">
        <f t="shared" si="12"/>
        <v>1850.6658444533948</v>
      </c>
      <c r="AD37" s="7">
        <f t="shared" si="32"/>
        <v>2128.2657211214037</v>
      </c>
      <c r="AE37" s="4">
        <f t="shared" si="13"/>
        <v>3978.9315655747987</v>
      </c>
      <c r="AF37" s="33">
        <f t="shared" si="33"/>
        <v>601.83033495078917</v>
      </c>
      <c r="AG37" s="35">
        <f t="shared" si="34"/>
        <v>0.17820914857194997</v>
      </c>
      <c r="AH37" s="28">
        <f>F37*1.075</f>
        <v>1876.8545120635843</v>
      </c>
      <c r="AI37" s="7">
        <f t="shared" si="35"/>
        <v>2275.6860958770958</v>
      </c>
      <c r="AJ37" s="4">
        <f t="shared" si="15"/>
        <v>4152.5406079406803</v>
      </c>
      <c r="AK37" s="33">
        <f t="shared" si="36"/>
        <v>775.43937731667074</v>
      </c>
      <c r="AL37" s="35">
        <f t="shared" si="37"/>
        <v>0.22961685906388646</v>
      </c>
      <c r="AM37" s="28">
        <f>F37*1.09</f>
        <v>1903.0431796737739</v>
      </c>
      <c r="AN37" s="7">
        <f t="shared" si="38"/>
        <v>2426.3800540840616</v>
      </c>
      <c r="AO37" s="4">
        <f t="shared" si="17"/>
        <v>4329.423233757836</v>
      </c>
      <c r="AP37" s="33">
        <f t="shared" si="39"/>
        <v>952.32200313382646</v>
      </c>
      <c r="AQ37" s="35">
        <f t="shared" si="40"/>
        <v>0.28199391670526253</v>
      </c>
      <c r="AR37" s="28">
        <f t="shared" si="55"/>
        <v>1929.2318472839634</v>
      </c>
      <c r="AS37" s="7">
        <f t="shared" si="41"/>
        <v>2580.3475957423007</v>
      </c>
      <c r="AT37" s="4">
        <f t="shared" si="18"/>
        <v>4509.579443026264</v>
      </c>
      <c r="AU37" s="33">
        <f t="shared" si="42"/>
        <v>1132.4782124022545</v>
      </c>
      <c r="AV37" s="35">
        <f t="shared" si="43"/>
        <v>0.33534032149607756</v>
      </c>
      <c r="AW37" s="28">
        <f>F37*1.12</f>
        <v>1955.4205148941533</v>
      </c>
      <c r="AX37" s="7">
        <f t="shared" si="44"/>
        <v>2737.5887208518143</v>
      </c>
      <c r="AY37" s="4">
        <f t="shared" si="20"/>
        <v>4693.0092357459671</v>
      </c>
      <c r="AZ37" s="33">
        <f t="shared" si="45"/>
        <v>1315.9080051219576</v>
      </c>
      <c r="BA37" s="35">
        <f t="shared" si="46"/>
        <v>0.38965607343633241</v>
      </c>
    </row>
    <row r="38" spans="1:53" ht="15.6" x14ac:dyDescent="0.3">
      <c r="A38" s="14" t="s">
        <v>0</v>
      </c>
      <c r="B38" s="15">
        <f t="shared" si="53"/>
        <v>4</v>
      </c>
      <c r="C38" s="10">
        <f>F38*(1+0.12)</f>
        <v>1871.2158037264626</v>
      </c>
      <c r="D38" s="7">
        <f t="shared" si="1"/>
        <v>2619.7021252170475</v>
      </c>
      <c r="E38" s="4">
        <f t="shared" si="2"/>
        <v>4490.9179289435106</v>
      </c>
      <c r="F38" s="28">
        <v>1670.7283961843414</v>
      </c>
      <c r="G38" s="53">
        <f t="shared" si="3"/>
        <v>1503.6555565659073</v>
      </c>
      <c r="H38" s="7">
        <v>59.87</v>
      </c>
      <c r="I38" s="4">
        <f t="shared" si="22"/>
        <v>3234.2539527502486</v>
      </c>
      <c r="J38" s="28">
        <f t="shared" si="4"/>
        <v>200.48740754212122</v>
      </c>
      <c r="K38" s="7">
        <f t="shared" si="5"/>
        <v>1116.0465686511402</v>
      </c>
      <c r="L38" s="4">
        <f t="shared" si="6"/>
        <v>1256.663976193262</v>
      </c>
      <c r="M38" s="19">
        <f t="shared" si="7"/>
        <v>0.38854833125415444</v>
      </c>
      <c r="N38" s="28">
        <f t="shared" si="52"/>
        <v>1695.7893221271063</v>
      </c>
      <c r="O38" s="7">
        <f t="shared" si="23"/>
        <v>1644.9156424632931</v>
      </c>
      <c r="P38" s="4">
        <f t="shared" si="8"/>
        <v>3340.7049645903994</v>
      </c>
      <c r="Q38" s="33">
        <f t="shared" si="24"/>
        <v>106.45101184015084</v>
      </c>
      <c r="R38" s="35">
        <f t="shared" si="25"/>
        <v>3.2913621934242424E-2</v>
      </c>
      <c r="S38" s="28">
        <f>F38*1.03</f>
        <v>1720.8502480698717</v>
      </c>
      <c r="T38" s="7">
        <f t="shared" si="26"/>
        <v>1789.6842579926665</v>
      </c>
      <c r="U38" s="4">
        <f t="shared" si="10"/>
        <v>3510.5345060625382</v>
      </c>
      <c r="V38" s="33">
        <f t="shared" si="27"/>
        <v>276.28055331228961</v>
      </c>
      <c r="W38" s="35">
        <f t="shared" si="28"/>
        <v>8.5423271440189283E-2</v>
      </c>
      <c r="X38" s="28">
        <f>F38*1.045</f>
        <v>1745.9111740126366</v>
      </c>
      <c r="Y38" s="7">
        <f t="shared" si="29"/>
        <v>1898.6784017387422</v>
      </c>
      <c r="Z38" s="4">
        <f t="shared" si="11"/>
        <v>3644.589575751379</v>
      </c>
      <c r="AA38" s="33">
        <f t="shared" si="30"/>
        <v>410.33562300113044</v>
      </c>
      <c r="AB38" s="35">
        <f t="shared" si="31"/>
        <v>0.12687180072925364</v>
      </c>
      <c r="AC38" s="28">
        <f t="shared" si="12"/>
        <v>1770.972099955402</v>
      </c>
      <c r="AD38" s="7">
        <f t="shared" si="32"/>
        <v>2036.617914948712</v>
      </c>
      <c r="AE38" s="4">
        <f t="shared" si="13"/>
        <v>3807.590014904114</v>
      </c>
      <c r="AF38" s="33">
        <f t="shared" si="33"/>
        <v>573.33606215386544</v>
      </c>
      <c r="AG38" s="35">
        <f t="shared" si="34"/>
        <v>0.17726995793460468</v>
      </c>
      <c r="AH38" s="28">
        <f>F38*1.075</f>
        <v>1796.0330258981669</v>
      </c>
      <c r="AI38" s="7">
        <f t="shared" si="35"/>
        <v>2177.6900439015271</v>
      </c>
      <c r="AJ38" s="4">
        <f t="shared" si="15"/>
        <v>3973.7230697996938</v>
      </c>
      <c r="AK38" s="33">
        <f t="shared" si="36"/>
        <v>739.46911704944523</v>
      </c>
      <c r="AL38" s="35">
        <f t="shared" si="37"/>
        <v>0.22863668958976999</v>
      </c>
      <c r="AM38" s="28">
        <f>F38*1.09+0.01</f>
        <v>1821.1039518409323</v>
      </c>
      <c r="AN38" s="7">
        <f t="shared" si="38"/>
        <v>2321.9075385971887</v>
      </c>
      <c r="AO38" s="4">
        <f t="shared" si="17"/>
        <v>4143.0114904381207</v>
      </c>
      <c r="AP38" s="33">
        <f t="shared" si="39"/>
        <v>908.75753768787217</v>
      </c>
      <c r="AQ38" s="35">
        <f t="shared" si="40"/>
        <v>0.28097902977442757</v>
      </c>
      <c r="AR38" s="28">
        <f>F38*1.105+0.01</f>
        <v>1846.1648777836972</v>
      </c>
      <c r="AS38" s="7">
        <f t="shared" si="41"/>
        <v>2469.2455240356949</v>
      </c>
      <c r="AT38" s="4">
        <f t="shared" si="18"/>
        <v>4315.4104018193921</v>
      </c>
      <c r="AU38" s="33">
        <f t="shared" si="42"/>
        <v>1081.1564490691435</v>
      </c>
      <c r="AV38" s="35">
        <f t="shared" si="43"/>
        <v>0.33428310357316926</v>
      </c>
      <c r="AW38" s="28">
        <f>F38*1.12</f>
        <v>1871.2158037264626</v>
      </c>
      <c r="AX38" s="7">
        <f t="shared" si="44"/>
        <v>2619.7021252170475</v>
      </c>
      <c r="AY38" s="4">
        <f t="shared" si="20"/>
        <v>4490.9179289435106</v>
      </c>
      <c r="AZ38" s="33">
        <f t="shared" si="45"/>
        <v>1256.663976193262</v>
      </c>
      <c r="BA38" s="35">
        <f t="shared" si="46"/>
        <v>0.38854833125415444</v>
      </c>
    </row>
    <row r="39" spans="1:53" ht="15.6" x14ac:dyDescent="0.3">
      <c r="A39" s="14"/>
      <c r="B39" s="15">
        <f t="shared" si="53"/>
        <v>3</v>
      </c>
      <c r="C39" s="10">
        <f>F39*(1+0.12)</f>
        <v>1770.3082343675144</v>
      </c>
      <c r="D39" s="7">
        <f t="shared" si="1"/>
        <v>2478.43152811452</v>
      </c>
      <c r="E39" s="4">
        <f t="shared" si="2"/>
        <v>4248.7397624820342</v>
      </c>
      <c r="F39" s="28">
        <v>1580.632352113852</v>
      </c>
      <c r="G39" s="53">
        <f t="shared" si="3"/>
        <v>1422.5691169024669</v>
      </c>
      <c r="H39" s="7">
        <v>59.87</v>
      </c>
      <c r="I39" s="4">
        <f t="shared" si="22"/>
        <v>3063.0714690163186</v>
      </c>
      <c r="J39" s="28">
        <f t="shared" si="4"/>
        <v>189.67588225366239</v>
      </c>
      <c r="K39" s="7">
        <f t="shared" si="5"/>
        <v>1055.8624112120531</v>
      </c>
      <c r="L39" s="4">
        <f t="shared" si="6"/>
        <v>1185.6682934657156</v>
      </c>
      <c r="M39" s="19">
        <f t="shared" si="7"/>
        <v>0.38708476294432781</v>
      </c>
      <c r="N39" s="28">
        <f t="shared" si="52"/>
        <v>1604.3418373955597</v>
      </c>
      <c r="O39" s="7">
        <f t="shared" si="23"/>
        <v>1556.2115822736928</v>
      </c>
      <c r="P39" s="4">
        <f t="shared" si="8"/>
        <v>3160.5534196692524</v>
      </c>
      <c r="Q39" s="33">
        <f t="shared" si="24"/>
        <v>97.481950652933847</v>
      </c>
      <c r="R39" s="35">
        <f t="shared" si="25"/>
        <v>3.1824902435018732E-2</v>
      </c>
      <c r="S39" s="28">
        <f>F39*1.03</f>
        <v>1628.0513226772675</v>
      </c>
      <c r="T39" s="7">
        <f t="shared" si="26"/>
        <v>1693.1733755843584</v>
      </c>
      <c r="U39" s="4">
        <f t="shared" si="10"/>
        <v>3321.2246982616261</v>
      </c>
      <c r="V39" s="33">
        <f t="shared" si="27"/>
        <v>258.15322924530756</v>
      </c>
      <c r="W39" s="35">
        <f t="shared" si="28"/>
        <v>8.4279205319427772E-2</v>
      </c>
      <c r="X39" s="28">
        <f>F39*1.045</f>
        <v>1651.7608079589752</v>
      </c>
      <c r="Y39" s="7">
        <f t="shared" si="29"/>
        <v>1796.2898786553853</v>
      </c>
      <c r="Z39" s="4">
        <f t="shared" si="11"/>
        <v>3448.0506866143605</v>
      </c>
      <c r="AA39" s="33">
        <f t="shared" si="30"/>
        <v>384.97921759804194</v>
      </c>
      <c r="AB39" s="35">
        <f t="shared" si="31"/>
        <v>0.12568404671330605</v>
      </c>
      <c r="AC39" s="28">
        <f t="shared" si="12"/>
        <v>1675.4702932406833</v>
      </c>
      <c r="AD39" s="7">
        <f t="shared" si="32"/>
        <v>1926.7908372267857</v>
      </c>
      <c r="AE39" s="4">
        <f t="shared" si="13"/>
        <v>3602.2611304674692</v>
      </c>
      <c r="AF39" s="33">
        <f t="shared" si="33"/>
        <v>539.18966145115064</v>
      </c>
      <c r="AG39" s="35">
        <f t="shared" si="34"/>
        <v>0.17602908286834951</v>
      </c>
      <c r="AH39" s="28">
        <f>F39*1.075</f>
        <v>1699.1797785223907</v>
      </c>
      <c r="AI39" s="7">
        <f t="shared" si="35"/>
        <v>2060.2554814583987</v>
      </c>
      <c r="AJ39" s="4">
        <f t="shared" si="15"/>
        <v>3759.4352599807894</v>
      </c>
      <c r="AK39" s="33">
        <f t="shared" si="36"/>
        <v>696.36379096447081</v>
      </c>
      <c r="AL39" s="35">
        <f t="shared" si="37"/>
        <v>0.22734167256897292</v>
      </c>
      <c r="AM39" s="28">
        <f>F39*1.09</f>
        <v>1722.8892638040988</v>
      </c>
      <c r="AN39" s="7">
        <f t="shared" si="38"/>
        <v>2196.6838113502258</v>
      </c>
      <c r="AO39" s="4">
        <f t="shared" si="17"/>
        <v>3919.5730751543247</v>
      </c>
      <c r="AP39" s="33">
        <f t="shared" si="39"/>
        <v>856.50160613800608</v>
      </c>
      <c r="AQ39" s="35">
        <f t="shared" si="40"/>
        <v>0.27962181581517748</v>
      </c>
      <c r="AR39" s="28">
        <f>F39*1.105</f>
        <v>1746.5987490858065</v>
      </c>
      <c r="AS39" s="7">
        <f t="shared" si="41"/>
        <v>2336.0758269022658</v>
      </c>
      <c r="AT39" s="4">
        <f t="shared" si="18"/>
        <v>4082.6745759880723</v>
      </c>
      <c r="AU39" s="33">
        <f t="shared" si="42"/>
        <v>1019.6031069717537</v>
      </c>
      <c r="AV39" s="35">
        <f t="shared" si="43"/>
        <v>0.33286951260696224</v>
      </c>
      <c r="AW39" s="28">
        <f>F39*1.12</f>
        <v>1770.3082343675144</v>
      </c>
      <c r="AX39" s="7">
        <f t="shared" si="44"/>
        <v>2478.43152811452</v>
      </c>
      <c r="AY39" s="4">
        <f t="shared" si="20"/>
        <v>4248.7397624820342</v>
      </c>
      <c r="AZ39" s="33">
        <f t="shared" si="45"/>
        <v>1185.6682934657156</v>
      </c>
      <c r="BA39" s="35">
        <f t="shared" si="46"/>
        <v>0.38708476294432781</v>
      </c>
    </row>
    <row r="40" spans="1:53" ht="15.6" x14ac:dyDescent="0.3">
      <c r="A40" s="14"/>
      <c r="B40" s="15">
        <f t="shared" si="53"/>
        <v>2</v>
      </c>
      <c r="C40" s="10">
        <f>F40*(1+0.12)+0.01</f>
        <v>1694.084865423459</v>
      </c>
      <c r="D40" s="7">
        <f t="shared" si="1"/>
        <v>2371.7188115928425</v>
      </c>
      <c r="E40" s="4">
        <f t="shared" si="2"/>
        <v>4065.8036770163017</v>
      </c>
      <c r="F40" s="28">
        <v>1512.5668441280882</v>
      </c>
      <c r="G40" s="53">
        <f t="shared" si="3"/>
        <v>1361.3101597152795</v>
      </c>
      <c r="H40" s="7">
        <v>59.87</v>
      </c>
      <c r="I40" s="4">
        <f t="shared" si="22"/>
        <v>2933.7470038433676</v>
      </c>
      <c r="J40" s="28">
        <f t="shared" si="4"/>
        <v>181.51802129537077</v>
      </c>
      <c r="K40" s="7">
        <f t="shared" si="5"/>
        <v>1010.408651877563</v>
      </c>
      <c r="L40" s="4">
        <f t="shared" si="6"/>
        <v>1132.0566731729341</v>
      </c>
      <c r="M40" s="19">
        <f t="shared" si="7"/>
        <v>0.38587399380037835</v>
      </c>
      <c r="N40" s="28">
        <f t="shared" si="52"/>
        <v>1535.2553467900093</v>
      </c>
      <c r="O40" s="7">
        <f t="shared" si="23"/>
        <v>1489.197686386309</v>
      </c>
      <c r="P40" s="4">
        <f t="shared" si="8"/>
        <v>3024.4530331763181</v>
      </c>
      <c r="Q40" s="33">
        <f t="shared" si="24"/>
        <v>90.706029332950493</v>
      </c>
      <c r="R40" s="35">
        <f t="shared" si="25"/>
        <v>3.0918149797552644E-2</v>
      </c>
      <c r="S40" s="28">
        <f>F40*1.03+0.01</f>
        <v>1557.9538494519309</v>
      </c>
      <c r="T40" s="7">
        <f t="shared" si="26"/>
        <v>1620.2720034300082</v>
      </c>
      <c r="U40" s="4">
        <f t="shared" si="10"/>
        <v>3178.2258528819393</v>
      </c>
      <c r="V40" s="33">
        <f t="shared" si="27"/>
        <v>244.47884903857175</v>
      </c>
      <c r="W40" s="35">
        <f t="shared" si="28"/>
        <v>8.3333310172380645E-2</v>
      </c>
      <c r="X40" s="28">
        <f>F40*1.045+0.01</f>
        <v>1580.642352113852</v>
      </c>
      <c r="Y40" s="7">
        <f t="shared" si="29"/>
        <v>1718.948557923814</v>
      </c>
      <c r="Z40" s="4">
        <f t="shared" si="11"/>
        <v>3299.5909100376657</v>
      </c>
      <c r="AA40" s="33">
        <f t="shared" si="30"/>
        <v>365.84390619429814</v>
      </c>
      <c r="AB40" s="35">
        <f t="shared" si="31"/>
        <v>0.12470192750602653</v>
      </c>
      <c r="AC40" s="28">
        <f t="shared" si="12"/>
        <v>1603.3208547757736</v>
      </c>
      <c r="AD40" s="7">
        <f t="shared" si="32"/>
        <v>1843.8189829921394</v>
      </c>
      <c r="AE40" s="4">
        <f t="shared" si="13"/>
        <v>3447.1398377679129</v>
      </c>
      <c r="AF40" s="33">
        <f t="shared" si="33"/>
        <v>513.39283392454536</v>
      </c>
      <c r="AG40" s="35">
        <f t="shared" si="34"/>
        <v>0.17499560570559525</v>
      </c>
      <c r="AH40" s="28">
        <f>F40*1.075</f>
        <v>1626.0093574376947</v>
      </c>
      <c r="AI40" s="7">
        <f t="shared" si="35"/>
        <v>1971.5363458932047</v>
      </c>
      <c r="AJ40" s="4">
        <f t="shared" si="15"/>
        <v>3597.5457033308994</v>
      </c>
      <c r="AK40" s="33">
        <f t="shared" si="36"/>
        <v>663.79869948753185</v>
      </c>
      <c r="AL40" s="35">
        <f t="shared" si="37"/>
        <v>0.22626310265265531</v>
      </c>
      <c r="AM40" s="28">
        <f>F40*1.09</f>
        <v>1648.6978600996163</v>
      </c>
      <c r="AN40" s="7">
        <f t="shared" si="38"/>
        <v>2102.0897716270106</v>
      </c>
      <c r="AO40" s="4">
        <f t="shared" si="17"/>
        <v>3750.7876317266268</v>
      </c>
      <c r="AP40" s="33">
        <f t="shared" si="39"/>
        <v>817.04062788325928</v>
      </c>
      <c r="AQ40" s="35">
        <f t="shared" si="40"/>
        <v>0.27849730287338742</v>
      </c>
      <c r="AR40" s="28">
        <f>F40*1.105</f>
        <v>1671.3863627615374</v>
      </c>
      <c r="AS40" s="7">
        <f t="shared" si="41"/>
        <v>2235.479260193556</v>
      </c>
      <c r="AT40" s="4">
        <f t="shared" si="18"/>
        <v>3906.8656229550934</v>
      </c>
      <c r="AU40" s="33">
        <f t="shared" si="42"/>
        <v>973.11861911172582</v>
      </c>
      <c r="AV40" s="35">
        <f t="shared" si="43"/>
        <v>0.33169820636779096</v>
      </c>
      <c r="AW40" s="28">
        <f>F40*1.12+0.01</f>
        <v>1694.084865423459</v>
      </c>
      <c r="AX40" s="7">
        <f t="shared" si="44"/>
        <v>2371.7188115928425</v>
      </c>
      <c r="AY40" s="4">
        <f t="shared" si="20"/>
        <v>4065.8036770163017</v>
      </c>
      <c r="AZ40" s="33">
        <f t="shared" si="45"/>
        <v>1132.0566731729341</v>
      </c>
      <c r="BA40" s="35">
        <f t="shared" si="46"/>
        <v>0.38587399380037835</v>
      </c>
    </row>
    <row r="41" spans="1:53" ht="16.2" thickBot="1" x14ac:dyDescent="0.35">
      <c r="A41" s="16"/>
      <c r="B41" s="17">
        <f t="shared" si="53"/>
        <v>1</v>
      </c>
      <c r="C41" s="11">
        <f>F41*(1+0.12)</f>
        <v>1621.1242731324967</v>
      </c>
      <c r="D41" s="8">
        <f t="shared" si="1"/>
        <v>2269.5739823854951</v>
      </c>
      <c r="E41" s="5">
        <f t="shared" si="2"/>
        <v>3890.698255517992</v>
      </c>
      <c r="F41" s="29">
        <v>1447.4323867254434</v>
      </c>
      <c r="G41" s="56">
        <f t="shared" si="3"/>
        <v>1302.6891480528991</v>
      </c>
      <c r="H41" s="8">
        <v>59.87</v>
      </c>
      <c r="I41" s="5">
        <f t="shared" si="22"/>
        <v>2809.9915347783426</v>
      </c>
      <c r="J41" s="29">
        <f t="shared" si="4"/>
        <v>173.69188640705329</v>
      </c>
      <c r="K41" s="8">
        <f t="shared" si="5"/>
        <v>966.88483433259603</v>
      </c>
      <c r="L41" s="5">
        <f t="shared" si="6"/>
        <v>1080.7067207396494</v>
      </c>
      <c r="M41" s="26">
        <f t="shared" si="7"/>
        <v>0.38459429765680686</v>
      </c>
      <c r="N41" s="29">
        <f t="shared" si="52"/>
        <v>1469.1438725263249</v>
      </c>
      <c r="O41" s="8">
        <f t="shared" si="23"/>
        <v>1425.0695563505351</v>
      </c>
      <c r="P41" s="5">
        <f t="shared" si="8"/>
        <v>2894.2134288768602</v>
      </c>
      <c r="Q41" s="36">
        <f t="shared" si="24"/>
        <v>84.221894098517623</v>
      </c>
      <c r="R41" s="37">
        <f t="shared" si="25"/>
        <v>2.997229459809074E-2</v>
      </c>
      <c r="S41" s="29">
        <f>F41*1.03-0.01</f>
        <v>1490.8453583272067</v>
      </c>
      <c r="T41" s="8">
        <f t="shared" si="26"/>
        <v>1550.479172660295</v>
      </c>
      <c r="U41" s="5">
        <f t="shared" si="10"/>
        <v>3041.3245309875019</v>
      </c>
      <c r="V41" s="36">
        <f t="shared" si="27"/>
        <v>231.33299620915932</v>
      </c>
      <c r="W41" s="37">
        <f t="shared" si="28"/>
        <v>8.2325157690344181E-2</v>
      </c>
      <c r="X41" s="29">
        <f>F41*1.045-0.01</f>
        <v>1512.5568441280882</v>
      </c>
      <c r="Y41" s="8">
        <f t="shared" si="29"/>
        <v>1644.9055679892958</v>
      </c>
      <c r="Z41" s="5">
        <f t="shared" si="11"/>
        <v>3157.4624121173838</v>
      </c>
      <c r="AA41" s="36">
        <f t="shared" si="30"/>
        <v>347.47087733904118</v>
      </c>
      <c r="AB41" s="37">
        <f t="shared" si="31"/>
        <v>0.12365548900717607</v>
      </c>
      <c r="AC41" s="29">
        <f t="shared" si="12"/>
        <v>1534.2783299289702</v>
      </c>
      <c r="AD41" s="8">
        <f t="shared" si="32"/>
        <v>1764.4200794183155</v>
      </c>
      <c r="AE41" s="5">
        <f t="shared" si="13"/>
        <v>3298.6984093472856</v>
      </c>
      <c r="AF41" s="36">
        <f t="shared" si="33"/>
        <v>488.70687456894302</v>
      </c>
      <c r="AG41" s="37">
        <f t="shared" si="34"/>
        <v>0.1739175611457823</v>
      </c>
      <c r="AH41" s="29">
        <f>F41*1.075</f>
        <v>1555.9898157298517</v>
      </c>
      <c r="AI41" s="8">
        <f t="shared" si="35"/>
        <v>1886.6376515724451</v>
      </c>
      <c r="AJ41" s="5">
        <f t="shared" si="15"/>
        <v>3442.6274673022967</v>
      </c>
      <c r="AK41" s="36">
        <f t="shared" si="36"/>
        <v>632.63593252395412</v>
      </c>
      <c r="AL41" s="37">
        <f t="shared" si="37"/>
        <v>0.22513802077124678</v>
      </c>
      <c r="AM41" s="29">
        <f>F41*1.09</f>
        <v>1577.7013015307334</v>
      </c>
      <c r="AN41" s="8">
        <f t="shared" si="38"/>
        <v>2011.569159451685</v>
      </c>
      <c r="AO41" s="5">
        <f t="shared" si="17"/>
        <v>3589.2704609824186</v>
      </c>
      <c r="AP41" s="36">
        <f t="shared" si="39"/>
        <v>779.27892620407601</v>
      </c>
      <c r="AQ41" s="37">
        <f t="shared" si="40"/>
        <v>0.27732429673157255</v>
      </c>
      <c r="AR41" s="29">
        <f>F41*1.105</f>
        <v>1599.4127873316149</v>
      </c>
      <c r="AS41" s="8">
        <f t="shared" si="41"/>
        <v>2139.2146030560348</v>
      </c>
      <c r="AT41" s="5">
        <f t="shared" si="18"/>
        <v>3738.6273903876499</v>
      </c>
      <c r="AU41" s="36">
        <f t="shared" si="42"/>
        <v>928.63585560930733</v>
      </c>
      <c r="AV41" s="37">
        <f t="shared" si="43"/>
        <v>0.33047638902675908</v>
      </c>
      <c r="AW41" s="29">
        <f>F41*1.12</f>
        <v>1621.1242731324967</v>
      </c>
      <c r="AX41" s="8">
        <f t="shared" si="44"/>
        <v>2269.5739823854951</v>
      </c>
      <c r="AY41" s="5">
        <f t="shared" si="20"/>
        <v>3890.698255517992</v>
      </c>
      <c r="AZ41" s="36">
        <f t="shared" si="45"/>
        <v>1080.7067207396494</v>
      </c>
      <c r="BA41" s="37">
        <f t="shared" si="46"/>
        <v>0.38459429765680686</v>
      </c>
    </row>
    <row r="42" spans="1:53" x14ac:dyDescent="0.3">
      <c r="J42" s="1"/>
    </row>
    <row r="43" spans="1:53" x14ac:dyDescent="0.3">
      <c r="A43" s="46" t="s">
        <v>18</v>
      </c>
    </row>
  </sheetData>
  <mergeCells count="12">
    <mergeCell ref="X1:AB1"/>
    <mergeCell ref="A1:B1"/>
    <mergeCell ref="C1:E1"/>
    <mergeCell ref="F1:I1"/>
    <mergeCell ref="J1:M1"/>
    <mergeCell ref="N1:R1"/>
    <mergeCell ref="S1:W1"/>
    <mergeCell ref="AC1:AG1"/>
    <mergeCell ref="AH1:AL1"/>
    <mergeCell ref="AM1:AQ1"/>
    <mergeCell ref="AR1:AV1"/>
    <mergeCell ref="AW1:BA1"/>
  </mergeCells>
  <conditionalFormatting sqref="A42:I42 K42:L4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71" orientation="landscape" r:id="rId1"/>
  <headerFooter>
    <oddHeader>&amp;LSINTRAJUD/SP&amp;C&amp;F
&amp;A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3"/>
  <sheetViews>
    <sheetView zoomScale="110" zoomScaleNormal="110" workbookViewId="0">
      <selection activeCell="AC1" sqref="AC1:AG1"/>
    </sheetView>
  </sheetViews>
  <sheetFormatPr defaultRowHeight="14.4" x14ac:dyDescent="0.3"/>
  <cols>
    <col min="1" max="1" width="4" style="2" customWidth="1"/>
    <col min="2" max="2" width="9.109375" bestFit="1" customWidth="1"/>
    <col min="3" max="3" width="7.77734375" hidden="1" customWidth="1"/>
    <col min="4" max="4" width="8.77734375" hidden="1" customWidth="1"/>
    <col min="5" max="5" width="9.6640625" hidden="1" customWidth="1"/>
    <col min="6" max="7" width="7.77734375" bestFit="1" customWidth="1"/>
    <col min="8" max="8" width="7.77734375" customWidth="1"/>
    <col min="9" max="9" width="9.6640625" bestFit="1" customWidth="1"/>
    <col min="10" max="10" width="6.21875" hidden="1" customWidth="1"/>
    <col min="11" max="11" width="7.77734375" hidden="1" customWidth="1"/>
    <col min="12" max="12" width="8.5546875" hidden="1" customWidth="1"/>
    <col min="13" max="13" width="6.77734375" hidden="1" customWidth="1"/>
    <col min="14" max="14" width="7.77734375" hidden="1" customWidth="1"/>
    <col min="15" max="15" width="11.21875" hidden="1" customWidth="1"/>
    <col min="16" max="16" width="9.6640625" hidden="1" customWidth="1"/>
    <col min="17" max="17" width="9.21875" hidden="1" customWidth="1"/>
    <col min="18" max="18" width="8.6640625" hidden="1" customWidth="1"/>
    <col min="19" max="19" width="7.77734375" hidden="1" customWidth="1"/>
    <col min="20" max="20" width="11.21875" hidden="1" customWidth="1"/>
    <col min="21" max="21" width="9.6640625" hidden="1" customWidth="1"/>
    <col min="22" max="22" width="9.21875" hidden="1" customWidth="1"/>
    <col min="23" max="23" width="8.6640625" hidden="1" customWidth="1"/>
    <col min="24" max="24" width="8" bestFit="1" customWidth="1"/>
    <col min="25" max="25" width="12.21875" bestFit="1" customWidth="1"/>
    <col min="26" max="26" width="9.6640625" bestFit="1" customWidth="1"/>
    <col min="27" max="27" width="9.21875" bestFit="1" customWidth="1"/>
    <col min="28" max="28" width="8.6640625" bestFit="1" customWidth="1"/>
    <col min="29" max="29" width="8" bestFit="1" customWidth="1"/>
    <col min="30" max="30" width="9.88671875" bestFit="1" customWidth="1"/>
    <col min="31" max="31" width="9.6640625" bestFit="1" customWidth="1"/>
    <col min="32" max="32" width="9.21875" bestFit="1" customWidth="1"/>
    <col min="33" max="33" width="8.6640625" bestFit="1" customWidth="1"/>
    <col min="34" max="34" width="7.77734375" hidden="1" customWidth="1"/>
    <col min="35" max="35" width="12.21875" hidden="1" customWidth="1"/>
    <col min="36" max="36" width="9.6640625" hidden="1" customWidth="1"/>
    <col min="37" max="37" width="9.21875" hidden="1" customWidth="1"/>
    <col min="38" max="38" width="8.6640625" hidden="1" customWidth="1"/>
    <col min="39" max="39" width="7.77734375" hidden="1" customWidth="1"/>
    <col min="40" max="40" width="11.21875" hidden="1" customWidth="1"/>
    <col min="41" max="41" width="9.6640625" hidden="1" customWidth="1"/>
    <col min="42" max="42" width="9.21875" hidden="1" customWidth="1"/>
    <col min="43" max="43" width="8.6640625" hidden="1" customWidth="1"/>
    <col min="44" max="44" width="7.77734375" hidden="1" customWidth="1"/>
    <col min="45" max="45" width="12.21875" hidden="1" customWidth="1"/>
    <col min="46" max="46" width="9.6640625" hidden="1" customWidth="1"/>
    <col min="47" max="47" width="9.21875" hidden="1" customWidth="1"/>
    <col min="48" max="48" width="8.6640625" hidden="1" customWidth="1"/>
    <col min="49" max="49" width="7.77734375" hidden="1" customWidth="1"/>
    <col min="50" max="50" width="9.88671875" hidden="1" customWidth="1"/>
    <col min="51" max="51" width="9.6640625" hidden="1" customWidth="1"/>
    <col min="52" max="52" width="9.21875" hidden="1" customWidth="1"/>
    <col min="53" max="53" width="8.6640625" hidden="1" customWidth="1"/>
  </cols>
  <sheetData>
    <row r="1" spans="1:53" ht="15" thickBot="1" x14ac:dyDescent="0.35">
      <c r="A1" s="66"/>
      <c r="B1" s="67"/>
      <c r="C1" s="63" t="s">
        <v>19</v>
      </c>
      <c r="D1" s="64"/>
      <c r="E1" s="65"/>
      <c r="F1" s="63" t="s">
        <v>17</v>
      </c>
      <c r="G1" s="64"/>
      <c r="H1" s="64"/>
      <c r="I1" s="65"/>
      <c r="J1" s="60" t="s">
        <v>21</v>
      </c>
      <c r="K1" s="61"/>
      <c r="L1" s="61"/>
      <c r="M1" s="62"/>
      <c r="N1" s="63" t="s">
        <v>25</v>
      </c>
      <c r="O1" s="64"/>
      <c r="P1" s="64"/>
      <c r="Q1" s="64"/>
      <c r="R1" s="65"/>
      <c r="S1" s="61" t="s">
        <v>26</v>
      </c>
      <c r="T1" s="61"/>
      <c r="U1" s="61"/>
      <c r="V1" s="61"/>
      <c r="W1" s="62"/>
      <c r="X1" s="60" t="s">
        <v>41</v>
      </c>
      <c r="Y1" s="61"/>
      <c r="Z1" s="61"/>
      <c r="AA1" s="61"/>
      <c r="AB1" s="62"/>
      <c r="AC1" s="60" t="s">
        <v>42</v>
      </c>
      <c r="AD1" s="61"/>
      <c r="AE1" s="61"/>
      <c r="AF1" s="61"/>
      <c r="AG1" s="62"/>
      <c r="AH1" s="60" t="s">
        <v>29</v>
      </c>
      <c r="AI1" s="61"/>
      <c r="AJ1" s="61"/>
      <c r="AK1" s="61"/>
      <c r="AL1" s="62"/>
      <c r="AM1" s="60" t="s">
        <v>30</v>
      </c>
      <c r="AN1" s="61"/>
      <c r="AO1" s="61"/>
      <c r="AP1" s="61"/>
      <c r="AQ1" s="62"/>
      <c r="AR1" s="60" t="s">
        <v>31</v>
      </c>
      <c r="AS1" s="61"/>
      <c r="AT1" s="61"/>
      <c r="AU1" s="61"/>
      <c r="AV1" s="62"/>
      <c r="AW1" s="60" t="s">
        <v>32</v>
      </c>
      <c r="AX1" s="61"/>
      <c r="AY1" s="61"/>
      <c r="AZ1" s="61"/>
      <c r="BA1" s="62"/>
    </row>
    <row r="2" spans="1:53" ht="15" thickBot="1" x14ac:dyDescent="0.35">
      <c r="A2" s="39" t="s">
        <v>20</v>
      </c>
      <c r="B2" s="39" t="s">
        <v>16</v>
      </c>
      <c r="C2" s="40" t="s">
        <v>15</v>
      </c>
      <c r="D2" s="41" t="s">
        <v>14</v>
      </c>
      <c r="E2" s="42" t="s">
        <v>13</v>
      </c>
      <c r="F2" s="40" t="s">
        <v>15</v>
      </c>
      <c r="G2" s="41" t="s">
        <v>14</v>
      </c>
      <c r="H2" s="41" t="s">
        <v>40</v>
      </c>
      <c r="I2" s="42" t="s">
        <v>13</v>
      </c>
      <c r="J2" s="40" t="s">
        <v>15</v>
      </c>
      <c r="K2" s="41" t="s">
        <v>14</v>
      </c>
      <c r="L2" s="42" t="s">
        <v>13</v>
      </c>
      <c r="M2" s="43" t="s">
        <v>12</v>
      </c>
      <c r="N2" s="40" t="s">
        <v>15</v>
      </c>
      <c r="O2" s="41" t="s">
        <v>22</v>
      </c>
      <c r="P2" s="42" t="s">
        <v>13</v>
      </c>
      <c r="Q2" s="44" t="s">
        <v>38</v>
      </c>
      <c r="R2" s="45" t="s">
        <v>39</v>
      </c>
      <c r="S2" s="40" t="s">
        <v>15</v>
      </c>
      <c r="T2" s="41" t="s">
        <v>23</v>
      </c>
      <c r="U2" s="42" t="s">
        <v>13</v>
      </c>
      <c r="V2" s="44" t="s">
        <v>38</v>
      </c>
      <c r="W2" s="45" t="s">
        <v>39</v>
      </c>
      <c r="X2" s="40" t="s">
        <v>15</v>
      </c>
      <c r="Y2" s="41" t="s">
        <v>49</v>
      </c>
      <c r="Z2" s="42" t="s">
        <v>13</v>
      </c>
      <c r="AA2" s="44" t="s">
        <v>38</v>
      </c>
      <c r="AB2" s="45" t="s">
        <v>39</v>
      </c>
      <c r="AC2" s="40" t="s">
        <v>15</v>
      </c>
      <c r="AD2" s="41" t="s">
        <v>50</v>
      </c>
      <c r="AE2" s="42" t="s">
        <v>13</v>
      </c>
      <c r="AF2" s="44" t="s">
        <v>38</v>
      </c>
      <c r="AG2" s="45" t="s">
        <v>39</v>
      </c>
      <c r="AH2" s="40" t="s">
        <v>15</v>
      </c>
      <c r="AI2" s="41" t="s">
        <v>36</v>
      </c>
      <c r="AJ2" s="42" t="s">
        <v>13</v>
      </c>
      <c r="AK2" s="44" t="s">
        <v>38</v>
      </c>
      <c r="AL2" s="45" t="s">
        <v>39</v>
      </c>
      <c r="AM2" s="40" t="s">
        <v>15</v>
      </c>
      <c r="AN2" s="41" t="s">
        <v>35</v>
      </c>
      <c r="AO2" s="42" t="s">
        <v>13</v>
      </c>
      <c r="AP2" s="44" t="s">
        <v>38</v>
      </c>
      <c r="AQ2" s="45" t="s">
        <v>39</v>
      </c>
      <c r="AR2" s="40" t="s">
        <v>15</v>
      </c>
      <c r="AS2" s="41" t="s">
        <v>34</v>
      </c>
      <c r="AT2" s="42" t="s">
        <v>13</v>
      </c>
      <c r="AU2" s="44" t="s">
        <v>38</v>
      </c>
      <c r="AV2" s="45" t="s">
        <v>39</v>
      </c>
      <c r="AW2" s="40" t="s">
        <v>15</v>
      </c>
      <c r="AX2" s="41" t="s">
        <v>33</v>
      </c>
      <c r="AY2" s="42" t="s">
        <v>13</v>
      </c>
      <c r="AZ2" s="44" t="s">
        <v>38</v>
      </c>
      <c r="BA2" s="45" t="s">
        <v>39</v>
      </c>
    </row>
    <row r="3" spans="1:53" ht="15.6" x14ac:dyDescent="0.3">
      <c r="A3" s="12"/>
      <c r="B3" s="13">
        <v>13</v>
      </c>
      <c r="C3" s="22">
        <f t="shared" ref="C3:C12" si="0">F3*(1+0.12)</f>
        <v>7792.2992000000004</v>
      </c>
      <c r="D3" s="23">
        <f t="shared" ref="D3:D41" si="1">C3*1.4</f>
        <v>10909.21888</v>
      </c>
      <c r="E3" s="24">
        <f t="shared" ref="E3:E41" si="2">C3+D3</f>
        <v>18701.518080000002</v>
      </c>
      <c r="F3" s="22">
        <v>6957.41</v>
      </c>
      <c r="G3" s="23">
        <f t="shared" ref="G3:G41" si="3">F3*0.9</f>
        <v>6261.6689999999999</v>
      </c>
      <c r="H3" s="6">
        <v>59.87</v>
      </c>
      <c r="I3" s="3">
        <f>F3+G3+H3</f>
        <v>13278.949000000001</v>
      </c>
      <c r="J3" s="27">
        <f t="shared" ref="J3:J41" si="4">C3-F3</f>
        <v>834.88920000000053</v>
      </c>
      <c r="K3" s="23">
        <f t="shared" ref="K3:K41" si="5">D3-G3</f>
        <v>4647.5498800000005</v>
      </c>
      <c r="L3" s="24">
        <f t="shared" ref="L3:L41" si="6">E3-I3</f>
        <v>5422.5690800000011</v>
      </c>
      <c r="M3" s="25">
        <f t="shared" ref="M3:M41" si="7">L3/I3</f>
        <v>0.40835830305546028</v>
      </c>
      <c r="N3" s="30">
        <f>F3*1.015</f>
        <v>7061.7711499999996</v>
      </c>
      <c r="O3" s="6">
        <f>N3*96.25%</f>
        <v>6796.9547318750001</v>
      </c>
      <c r="P3" s="3">
        <f t="shared" ref="P3:P41" si="8">N3+O3</f>
        <v>13858.725881875</v>
      </c>
      <c r="Q3" s="38">
        <f>P3-$I3</f>
        <v>579.77688187499916</v>
      </c>
      <c r="R3" s="34">
        <f>Q3/$I3</f>
        <v>4.3661353159425431E-2</v>
      </c>
      <c r="S3" s="27">
        <f t="shared" ref="S3:S9" si="9">F3*1.03</f>
        <v>7166.1323000000002</v>
      </c>
      <c r="T3" s="23">
        <f>S3*102.5%</f>
        <v>7345.2856075</v>
      </c>
      <c r="U3" s="24">
        <f t="shared" ref="U3:U41" si="10">S3+T3</f>
        <v>14511.417907499999</v>
      </c>
      <c r="V3" s="31">
        <f>U3-$I3</f>
        <v>1232.4689074999987</v>
      </c>
      <c r="W3" s="32">
        <f>V3/$I3</f>
        <v>9.2813739061728351E-2</v>
      </c>
      <c r="X3" s="27">
        <f>F3*1.05</f>
        <v>7305.2804999999998</v>
      </c>
      <c r="Y3" s="23">
        <f>X3*108%</f>
        <v>7889.7029400000001</v>
      </c>
      <c r="Z3" s="24">
        <f t="shared" ref="Z3:Z41" si="11">X3+Y3</f>
        <v>15194.98344</v>
      </c>
      <c r="AA3" s="31">
        <f>Z3-$I3</f>
        <v>1916.0344399999994</v>
      </c>
      <c r="AB3" s="32">
        <f>AA3/$I3</f>
        <v>0.14429112123256135</v>
      </c>
      <c r="AC3" s="27">
        <f>F3*1.06</f>
        <v>7374.8546000000006</v>
      </c>
      <c r="AD3" s="23">
        <f>AC3*113%</f>
        <v>8333.585697999999</v>
      </c>
      <c r="AE3" s="24">
        <f t="shared" ref="AE3:AE41" si="12">AC3+AD3</f>
        <v>15708.440298</v>
      </c>
      <c r="AF3" s="31">
        <f>AE3-$I3</f>
        <v>2429.491297999999</v>
      </c>
      <c r="AG3" s="32">
        <f>AF3/$I3</f>
        <v>0.18295810142805721</v>
      </c>
      <c r="AH3" s="27">
        <f t="shared" ref="AH3:AH11" si="13">F3*1.075</f>
        <v>7479.2157499999994</v>
      </c>
      <c r="AI3" s="23">
        <f>AH3*121.25%</f>
        <v>9068.5490968749982</v>
      </c>
      <c r="AJ3" s="24">
        <f t="shared" ref="AJ3:AJ41" si="14">AH3+AI3</f>
        <v>16547.764846874998</v>
      </c>
      <c r="AK3" s="31">
        <f>AJ3-$I3</f>
        <v>3268.8158468749971</v>
      </c>
      <c r="AL3" s="32">
        <f>AK3/$I3</f>
        <v>0.24616525350575538</v>
      </c>
      <c r="AM3" s="27">
        <f t="shared" ref="AM3:AM9" si="15">F3*1.09</f>
        <v>7583.5769</v>
      </c>
      <c r="AN3" s="23">
        <f>AM3*127.5%</f>
        <v>9669.0605474999993</v>
      </c>
      <c r="AO3" s="24">
        <f t="shared" ref="AO3:AO41" si="16">AM3+AN3</f>
        <v>17252.637447499998</v>
      </c>
      <c r="AP3" s="31">
        <f>AO3-$I3</f>
        <v>3973.688447499997</v>
      </c>
      <c r="AQ3" s="32">
        <f>AP3/$I3</f>
        <v>0.29924721056613718</v>
      </c>
      <c r="AR3" s="27">
        <f>F3*1.105</f>
        <v>7687.9380499999997</v>
      </c>
      <c r="AS3" s="23">
        <f>AR3*133.75%</f>
        <v>10282.617141874998</v>
      </c>
      <c r="AT3" s="24">
        <f t="shared" ref="AT3:AT41" si="17">AR3+AS3</f>
        <v>17970.555191874999</v>
      </c>
      <c r="AU3" s="31">
        <f>AT3-$I3</f>
        <v>4691.6061918749983</v>
      </c>
      <c r="AV3" s="32">
        <f>AU3/$I3</f>
        <v>0.35331156041603878</v>
      </c>
      <c r="AW3" s="27">
        <f t="shared" ref="AW3:AW12" si="18">F3*1.12</f>
        <v>7792.2992000000004</v>
      </c>
      <c r="AX3" s="23">
        <f>AW3*140%</f>
        <v>10909.21888</v>
      </c>
      <c r="AY3" s="24">
        <f t="shared" ref="AY3:AY41" si="19">AW3+AX3</f>
        <v>18701.518080000002</v>
      </c>
      <c r="AZ3" s="31">
        <f>AY3-$I3</f>
        <v>5422.5690800000011</v>
      </c>
      <c r="BA3" s="32">
        <f>AZ3/$I3</f>
        <v>0.40835830305546028</v>
      </c>
    </row>
    <row r="4" spans="1:53" ht="15.6" x14ac:dyDescent="0.3">
      <c r="A4" s="14"/>
      <c r="B4" s="15">
        <f t="shared" ref="B4:B15" si="20">B3-1</f>
        <v>12</v>
      </c>
      <c r="C4" s="10">
        <f t="shared" si="0"/>
        <v>7565.339029126214</v>
      </c>
      <c r="D4" s="7">
        <f t="shared" si="1"/>
        <v>10591.4746407767</v>
      </c>
      <c r="E4" s="4">
        <f t="shared" si="2"/>
        <v>18156.813669902913</v>
      </c>
      <c r="F4" s="10">
        <v>6754.7669902912621</v>
      </c>
      <c r="G4" s="7">
        <f t="shared" si="3"/>
        <v>6079.2902912621357</v>
      </c>
      <c r="H4" s="7">
        <v>59.87</v>
      </c>
      <c r="I4" s="4">
        <f t="shared" ref="I4:I41" si="21">F4+G4+H4</f>
        <v>12893.927281553399</v>
      </c>
      <c r="J4" s="28">
        <f t="shared" si="4"/>
        <v>810.57203883495185</v>
      </c>
      <c r="K4" s="7">
        <f t="shared" si="5"/>
        <v>4512.184349514564</v>
      </c>
      <c r="L4" s="4">
        <f t="shared" si="6"/>
        <v>5262.8863883495142</v>
      </c>
      <c r="M4" s="18">
        <f t="shared" si="7"/>
        <v>0.40816783540254825</v>
      </c>
      <c r="N4" s="28">
        <f>F4*1.015</f>
        <v>6856.0884951456301</v>
      </c>
      <c r="O4" s="7">
        <f t="shared" ref="O4:O41" si="22">N4*96.25%</f>
        <v>6598.9851765776693</v>
      </c>
      <c r="P4" s="4">
        <f t="shared" si="8"/>
        <v>13455.073671723299</v>
      </c>
      <c r="Q4" s="33">
        <f t="shared" ref="Q4:Q41" si="23">P4-$I4</f>
        <v>561.14639016990077</v>
      </c>
      <c r="R4" s="34">
        <f t="shared" ref="R4:R41" si="24">Q4/$I4</f>
        <v>4.3520207452441638E-2</v>
      </c>
      <c r="S4" s="28">
        <f t="shared" si="9"/>
        <v>6957.41</v>
      </c>
      <c r="T4" s="7">
        <f t="shared" ref="T4:T41" si="25">S4*102.5%</f>
        <v>7131.3452499999994</v>
      </c>
      <c r="U4" s="4">
        <f t="shared" si="10"/>
        <v>14088.755249999998</v>
      </c>
      <c r="V4" s="33">
        <f t="shared" ref="V4:V41" si="26">U4-$I4</f>
        <v>1194.8279684465997</v>
      </c>
      <c r="W4" s="34">
        <f t="shared" ref="W4:W41" si="27">V4/$I4</f>
        <v>9.2665945941541913E-2</v>
      </c>
      <c r="X4" s="28">
        <f t="shared" ref="X4:X41" si="28">F4*1.05</f>
        <v>7092.5053398058253</v>
      </c>
      <c r="Y4" s="7">
        <f t="shared" ref="Y4:Y41" si="29">X4*108%</f>
        <v>7659.9057669902922</v>
      </c>
      <c r="Z4" s="4">
        <f t="shared" si="11"/>
        <v>14752.411106796117</v>
      </c>
      <c r="AA4" s="33">
        <f t="shared" ref="AA4:AA41" si="30">Z4-$I4</f>
        <v>1858.483825242718</v>
      </c>
      <c r="AB4" s="34">
        <f t="shared" ref="AB4:AB41" si="31">AA4/$I4</f>
        <v>0.14413636626457046</v>
      </c>
      <c r="AC4" s="28">
        <f t="shared" ref="AC4:AC41" si="32">F4*1.06</f>
        <v>7160.0530097087385</v>
      </c>
      <c r="AD4" s="7">
        <f t="shared" ref="AD4:AD41" si="33">AC4*113%</f>
        <v>8090.8599009708742</v>
      </c>
      <c r="AE4" s="4">
        <f t="shared" si="12"/>
        <v>15250.912910679614</v>
      </c>
      <c r="AF4" s="33">
        <f t="shared" ref="AF4:AF41" si="34">AE4-$I4</f>
        <v>2356.9856291262149</v>
      </c>
      <c r="AG4" s="34">
        <f t="shared" ref="AG4:AG41" si="35">AF4/$I4</f>
        <v>0.18279811710263164</v>
      </c>
      <c r="AH4" s="28">
        <f t="shared" si="13"/>
        <v>7261.3745145631065</v>
      </c>
      <c r="AI4" s="7">
        <f t="shared" ref="AI4:AI41" si="36">AH4*121.25%</f>
        <v>8804.4165989077665</v>
      </c>
      <c r="AJ4" s="4">
        <f t="shared" si="14"/>
        <v>16065.791113470874</v>
      </c>
      <c r="AK4" s="33">
        <f t="shared" ref="AK4:AK41" si="37">AJ4-$I4</f>
        <v>3171.8638319174752</v>
      </c>
      <c r="AL4" s="34">
        <f t="shared" ref="AL4:AL41" si="38">AK4/$I4</f>
        <v>0.24599672098781561</v>
      </c>
      <c r="AM4" s="28">
        <f t="shared" si="15"/>
        <v>7362.6960194174762</v>
      </c>
      <c r="AN4" s="7">
        <f t="shared" ref="AN4:AN41" si="39">AM4*127.5%</f>
        <v>9387.4374247572814</v>
      </c>
      <c r="AO4" s="4">
        <f t="shared" si="16"/>
        <v>16750.133444174757</v>
      </c>
      <c r="AP4" s="33">
        <f t="shared" ref="AP4:AP41" si="40">AO4-$I4</f>
        <v>3856.2061626213581</v>
      </c>
      <c r="AQ4" s="34">
        <f t="shared" ref="AQ4:AQ41" si="41">AP4/$I4</f>
        <v>0.29907149919623099</v>
      </c>
      <c r="AR4" s="28">
        <f>F4*1.105</f>
        <v>7464.0175242718442</v>
      </c>
      <c r="AS4" s="7">
        <f t="shared" ref="AS4:AS41" si="42">AR4*133.75%</f>
        <v>9983.1234387135901</v>
      </c>
      <c r="AT4" s="4">
        <f t="shared" si="17"/>
        <v>17447.140962985435</v>
      </c>
      <c r="AU4" s="33">
        <f t="shared" ref="AU4:AU41" si="43">AT4-$I4</f>
        <v>4553.2136814320365</v>
      </c>
      <c r="AV4" s="34">
        <f t="shared" ref="AV4:AV41" si="44">AU4/$I4</f>
        <v>0.35312853733447513</v>
      </c>
      <c r="AW4" s="28">
        <f t="shared" si="18"/>
        <v>7565.339029126214</v>
      </c>
      <c r="AX4" s="7">
        <f t="shared" ref="AX4:AX41" si="45">AW4*140%</f>
        <v>10591.4746407767</v>
      </c>
      <c r="AY4" s="4">
        <f t="shared" si="19"/>
        <v>18156.813669902913</v>
      </c>
      <c r="AZ4" s="33">
        <f t="shared" ref="AZ4:AZ41" si="46">AY4-$I4</f>
        <v>5262.8863883495142</v>
      </c>
      <c r="BA4" s="34">
        <f t="shared" ref="BA4:BA41" si="47">AZ4/$I4</f>
        <v>0.40816783540254825</v>
      </c>
    </row>
    <row r="5" spans="1:53" ht="15.6" x14ac:dyDescent="0.3">
      <c r="A5" s="14" t="s">
        <v>1</v>
      </c>
      <c r="B5" s="15">
        <f t="shared" si="20"/>
        <v>11</v>
      </c>
      <c r="C5" s="10">
        <f t="shared" si="0"/>
        <v>7344.9893486662268</v>
      </c>
      <c r="D5" s="7">
        <f t="shared" si="1"/>
        <v>10282.985088132717</v>
      </c>
      <c r="E5" s="4">
        <f t="shared" si="2"/>
        <v>17627.974436798944</v>
      </c>
      <c r="F5" s="10">
        <v>6558.0262041662736</v>
      </c>
      <c r="G5" s="7">
        <f t="shared" si="3"/>
        <v>5902.2235837496464</v>
      </c>
      <c r="H5" s="7">
        <v>59.87</v>
      </c>
      <c r="I5" s="4">
        <f t="shared" si="21"/>
        <v>12520.119787915921</v>
      </c>
      <c r="J5" s="28">
        <f t="shared" si="4"/>
        <v>786.96314449995316</v>
      </c>
      <c r="K5" s="7">
        <f t="shared" si="5"/>
        <v>4380.7615043830701</v>
      </c>
      <c r="L5" s="4">
        <f t="shared" si="6"/>
        <v>5107.8546488830234</v>
      </c>
      <c r="M5" s="19">
        <f t="shared" si="7"/>
        <v>0.40797170757207818</v>
      </c>
      <c r="N5" s="28">
        <f>F5*1.015</f>
        <v>6656.396597228767</v>
      </c>
      <c r="O5" s="7">
        <f t="shared" si="22"/>
        <v>6406.7817248326883</v>
      </c>
      <c r="P5" s="4">
        <f t="shared" si="8"/>
        <v>13063.178322061456</v>
      </c>
      <c r="Q5" s="33">
        <f t="shared" si="23"/>
        <v>543.0585341455353</v>
      </c>
      <c r="R5" s="35">
        <f t="shared" si="24"/>
        <v>4.3374867281196515E-2</v>
      </c>
      <c r="S5" s="28">
        <f t="shared" si="9"/>
        <v>6754.7669902912621</v>
      </c>
      <c r="T5" s="7">
        <f t="shared" si="25"/>
        <v>6923.6361650485433</v>
      </c>
      <c r="U5" s="4">
        <f t="shared" si="10"/>
        <v>13678.403155339805</v>
      </c>
      <c r="V5" s="33">
        <f t="shared" si="26"/>
        <v>1158.2833674238846</v>
      </c>
      <c r="W5" s="35">
        <f t="shared" si="27"/>
        <v>9.2513760814159948E-2</v>
      </c>
      <c r="X5" s="28">
        <f t="shared" si="28"/>
        <v>6885.9275143745872</v>
      </c>
      <c r="Y5" s="7">
        <f t="shared" si="29"/>
        <v>7436.8017155245543</v>
      </c>
      <c r="Z5" s="4">
        <f t="shared" si="11"/>
        <v>14322.729229899142</v>
      </c>
      <c r="AA5" s="33">
        <f t="shared" si="30"/>
        <v>1802.6094419832207</v>
      </c>
      <c r="AB5" s="35">
        <f t="shared" si="31"/>
        <v>0.14397701240231345</v>
      </c>
      <c r="AC5" s="28">
        <f t="shared" si="32"/>
        <v>6951.5077764162506</v>
      </c>
      <c r="AD5" s="7">
        <f t="shared" si="33"/>
        <v>7855.2037873503623</v>
      </c>
      <c r="AE5" s="4">
        <f t="shared" si="12"/>
        <v>14806.711563766614</v>
      </c>
      <c r="AF5" s="33">
        <f t="shared" si="34"/>
        <v>2286.591775850693</v>
      </c>
      <c r="AG5" s="35">
        <f t="shared" si="35"/>
        <v>0.18263337848074337</v>
      </c>
      <c r="AH5" s="28">
        <f t="shared" si="13"/>
        <v>7049.878169478744</v>
      </c>
      <c r="AI5" s="7">
        <f t="shared" si="36"/>
        <v>8547.9772804929762</v>
      </c>
      <c r="AJ5" s="4">
        <f t="shared" si="14"/>
        <v>15597.855449971721</v>
      </c>
      <c r="AK5" s="33">
        <f t="shared" si="37"/>
        <v>3077.7356620558003</v>
      </c>
      <c r="AL5" s="35">
        <f t="shared" si="38"/>
        <v>0.24582318014451804</v>
      </c>
      <c r="AM5" s="28">
        <f t="shared" si="15"/>
        <v>7148.2485625412392</v>
      </c>
      <c r="AN5" s="7">
        <f t="shared" si="39"/>
        <v>9114.0169172400801</v>
      </c>
      <c r="AO5" s="4">
        <f t="shared" si="16"/>
        <v>16262.265479781319</v>
      </c>
      <c r="AP5" s="33">
        <f t="shared" si="40"/>
        <v>3742.1456918653985</v>
      </c>
      <c r="AQ5" s="35">
        <f t="shared" si="41"/>
        <v>0.29889056616512694</v>
      </c>
      <c r="AR5" s="28">
        <f>F5*1.105</f>
        <v>7246.6189556037325</v>
      </c>
      <c r="AS5" s="7">
        <f t="shared" si="42"/>
        <v>9692.3528531199918</v>
      </c>
      <c r="AT5" s="4">
        <f t="shared" si="17"/>
        <v>16938.971808723723</v>
      </c>
      <c r="AU5" s="33">
        <f t="shared" si="43"/>
        <v>4418.8520208078025</v>
      </c>
      <c r="AV5" s="35">
        <f t="shared" si="44"/>
        <v>0.35294007530764671</v>
      </c>
      <c r="AW5" s="28">
        <f t="shared" si="18"/>
        <v>7344.9893486662268</v>
      </c>
      <c r="AX5" s="7">
        <f t="shared" si="45"/>
        <v>10282.985088132717</v>
      </c>
      <c r="AY5" s="4">
        <f t="shared" si="19"/>
        <v>17627.974436798944</v>
      </c>
      <c r="AZ5" s="33">
        <f t="shared" si="46"/>
        <v>5107.8546488830234</v>
      </c>
      <c r="BA5" s="35">
        <f t="shared" si="47"/>
        <v>0.40797170757207818</v>
      </c>
    </row>
    <row r="6" spans="1:53" ht="15.6" x14ac:dyDescent="0.3">
      <c r="A6" s="14" t="s">
        <v>8</v>
      </c>
      <c r="B6" s="15">
        <f t="shared" si="20"/>
        <v>10</v>
      </c>
      <c r="C6" s="10">
        <f t="shared" si="0"/>
        <v>7131.0576200642972</v>
      </c>
      <c r="D6" s="7">
        <f t="shared" si="1"/>
        <v>9983.4806680900147</v>
      </c>
      <c r="E6" s="4">
        <f t="shared" si="2"/>
        <v>17114.538288154312</v>
      </c>
      <c r="F6" s="10">
        <v>6367.0157322002651</v>
      </c>
      <c r="G6" s="7">
        <f t="shared" si="3"/>
        <v>5730.314158980239</v>
      </c>
      <c r="H6" s="7">
        <v>59.87</v>
      </c>
      <c r="I6" s="4">
        <f t="shared" si="21"/>
        <v>12157.199891180504</v>
      </c>
      <c r="J6" s="28">
        <f t="shared" si="4"/>
        <v>764.04188786403211</v>
      </c>
      <c r="K6" s="7">
        <f t="shared" si="5"/>
        <v>4253.1665091097757</v>
      </c>
      <c r="L6" s="4">
        <f t="shared" si="6"/>
        <v>4957.3383969738079</v>
      </c>
      <c r="M6" s="19">
        <f t="shared" si="7"/>
        <v>0.40776975301443646</v>
      </c>
      <c r="N6" s="28">
        <f>F6*1.015+0.01</f>
        <v>6462.5309681832687</v>
      </c>
      <c r="O6" s="7">
        <f t="shared" si="22"/>
        <v>6220.1860568763959</v>
      </c>
      <c r="P6" s="4">
        <f t="shared" si="8"/>
        <v>12682.717025059665</v>
      </c>
      <c r="Q6" s="33">
        <f t="shared" si="23"/>
        <v>525.51713387916061</v>
      </c>
      <c r="R6" s="35">
        <f t="shared" si="24"/>
        <v>4.3226823494150114E-2</v>
      </c>
      <c r="S6" s="28">
        <f t="shared" si="9"/>
        <v>6558.0262041662736</v>
      </c>
      <c r="T6" s="7">
        <f t="shared" si="25"/>
        <v>6721.9768592704295</v>
      </c>
      <c r="U6" s="4">
        <f t="shared" si="10"/>
        <v>13280.003063436703</v>
      </c>
      <c r="V6" s="33">
        <f t="shared" si="26"/>
        <v>1122.8031722561991</v>
      </c>
      <c r="W6" s="35">
        <f t="shared" si="27"/>
        <v>9.2357054445632816E-2</v>
      </c>
      <c r="X6" s="28">
        <f t="shared" si="28"/>
        <v>6685.3665188102786</v>
      </c>
      <c r="Y6" s="7">
        <f t="shared" si="29"/>
        <v>7220.1958403151011</v>
      </c>
      <c r="Z6" s="4">
        <f t="shared" si="11"/>
        <v>13905.562359125379</v>
      </c>
      <c r="AA6" s="33">
        <f t="shared" si="30"/>
        <v>1748.3624679448749</v>
      </c>
      <c r="AB6" s="35">
        <f t="shared" si="31"/>
        <v>0.14381292432422965</v>
      </c>
      <c r="AC6" s="28">
        <f t="shared" si="32"/>
        <v>6749.0366761322812</v>
      </c>
      <c r="AD6" s="7">
        <f t="shared" si="33"/>
        <v>7626.411444029477</v>
      </c>
      <c r="AE6" s="4">
        <f t="shared" si="12"/>
        <v>14375.448120161758</v>
      </c>
      <c r="AF6" s="33">
        <f t="shared" si="34"/>
        <v>2218.2482289812542</v>
      </c>
      <c r="AG6" s="35">
        <f t="shared" si="35"/>
        <v>0.18246374566815279</v>
      </c>
      <c r="AH6" s="28">
        <f t="shared" si="13"/>
        <v>6844.5419121152845</v>
      </c>
      <c r="AI6" s="7">
        <f t="shared" si="36"/>
        <v>8299.0070684397815</v>
      </c>
      <c r="AJ6" s="4">
        <f t="shared" si="14"/>
        <v>15143.548980555066</v>
      </c>
      <c r="AK6" s="33">
        <f t="shared" si="37"/>
        <v>2986.349089374562</v>
      </c>
      <c r="AL6" s="35">
        <f t="shared" si="38"/>
        <v>0.24564448360687255</v>
      </c>
      <c r="AM6" s="28">
        <f t="shared" si="15"/>
        <v>6940.0471480982897</v>
      </c>
      <c r="AN6" s="7">
        <f t="shared" si="39"/>
        <v>8848.5601138253187</v>
      </c>
      <c r="AO6" s="4">
        <f t="shared" si="16"/>
        <v>15788.607261923607</v>
      </c>
      <c r="AP6" s="33">
        <f t="shared" si="40"/>
        <v>3631.4073707431035</v>
      </c>
      <c r="AQ6" s="35">
        <f t="shared" si="41"/>
        <v>0.29870425782646909</v>
      </c>
      <c r="AR6" s="28">
        <f>F6*1.105+0.01</f>
        <v>7035.5623840812932</v>
      </c>
      <c r="AS6" s="7">
        <f t="shared" si="42"/>
        <v>9410.0646887087296</v>
      </c>
      <c r="AT6" s="4">
        <f t="shared" si="17"/>
        <v>16445.627072790023</v>
      </c>
      <c r="AU6" s="33">
        <f t="shared" si="43"/>
        <v>4288.4271816095188</v>
      </c>
      <c r="AV6" s="35">
        <f t="shared" si="44"/>
        <v>0.35274793702459212</v>
      </c>
      <c r="AW6" s="28">
        <f t="shared" si="18"/>
        <v>7131.0576200642972</v>
      </c>
      <c r="AX6" s="7">
        <f t="shared" si="45"/>
        <v>9983.4806680900147</v>
      </c>
      <c r="AY6" s="4">
        <f t="shared" si="19"/>
        <v>17114.538288154312</v>
      </c>
      <c r="AZ6" s="33">
        <f t="shared" si="46"/>
        <v>4957.3383969738079</v>
      </c>
      <c r="BA6" s="35">
        <f t="shared" si="47"/>
        <v>0.40776975301443646</v>
      </c>
    </row>
    <row r="7" spans="1:53" ht="15.6" x14ac:dyDescent="0.3">
      <c r="A7" s="14" t="s">
        <v>1</v>
      </c>
      <c r="B7" s="15">
        <f t="shared" si="20"/>
        <v>9</v>
      </c>
      <c r="C7" s="10">
        <f t="shared" si="0"/>
        <v>6923.3569126837838</v>
      </c>
      <c r="D7" s="7">
        <f t="shared" si="1"/>
        <v>9692.6996777572967</v>
      </c>
      <c r="E7" s="4">
        <f t="shared" si="2"/>
        <v>16616.05659044108</v>
      </c>
      <c r="F7" s="10">
        <v>6181.5686720390922</v>
      </c>
      <c r="G7" s="7">
        <f t="shared" si="3"/>
        <v>5563.4118048351829</v>
      </c>
      <c r="H7" s="7">
        <v>59.87</v>
      </c>
      <c r="I7" s="4">
        <f t="shared" si="21"/>
        <v>11804.850476874277</v>
      </c>
      <c r="J7" s="28">
        <f t="shared" si="4"/>
        <v>741.78824064469154</v>
      </c>
      <c r="K7" s="7">
        <f t="shared" si="5"/>
        <v>4129.2878729221138</v>
      </c>
      <c r="L7" s="4">
        <f t="shared" si="6"/>
        <v>4811.2061135668027</v>
      </c>
      <c r="M7" s="19">
        <f t="shared" si="7"/>
        <v>0.40756180037959516</v>
      </c>
      <c r="N7" s="28">
        <f t="shared" ref="N7:N15" si="48">F7*1.015</f>
        <v>6274.2922021196782</v>
      </c>
      <c r="O7" s="7">
        <f t="shared" si="22"/>
        <v>6039.00624454019</v>
      </c>
      <c r="P7" s="4">
        <f t="shared" si="8"/>
        <v>12313.298446659868</v>
      </c>
      <c r="Q7" s="33">
        <f t="shared" si="23"/>
        <v>508.44796978559134</v>
      </c>
      <c r="R7" s="35">
        <f t="shared" si="24"/>
        <v>4.3071106303433644E-2</v>
      </c>
      <c r="S7" s="28">
        <f t="shared" si="9"/>
        <v>6367.0157322002651</v>
      </c>
      <c r="T7" s="7">
        <f t="shared" si="25"/>
        <v>6526.191125505271</v>
      </c>
      <c r="U7" s="4">
        <f t="shared" si="10"/>
        <v>12893.206857705536</v>
      </c>
      <c r="V7" s="33">
        <f t="shared" si="26"/>
        <v>1088.3563808312592</v>
      </c>
      <c r="W7" s="35">
        <f t="shared" si="27"/>
        <v>9.2195693877135623E-2</v>
      </c>
      <c r="X7" s="28">
        <f t="shared" si="28"/>
        <v>6490.6471056410473</v>
      </c>
      <c r="Y7" s="7">
        <f t="shared" si="29"/>
        <v>7009.8988740923314</v>
      </c>
      <c r="Z7" s="4">
        <f t="shared" si="11"/>
        <v>13500.545979733379</v>
      </c>
      <c r="AA7" s="33">
        <f t="shared" si="30"/>
        <v>1695.6955028591019</v>
      </c>
      <c r="AB7" s="35">
        <f t="shared" si="31"/>
        <v>0.14364396280842121</v>
      </c>
      <c r="AC7" s="28">
        <f t="shared" si="32"/>
        <v>6552.462792361438</v>
      </c>
      <c r="AD7" s="7">
        <f t="shared" si="33"/>
        <v>7404.2829553684242</v>
      </c>
      <c r="AE7" s="4">
        <f t="shared" si="12"/>
        <v>13956.745747729863</v>
      </c>
      <c r="AF7" s="33">
        <f t="shared" si="34"/>
        <v>2151.8952708555862</v>
      </c>
      <c r="AG7" s="35">
        <f t="shared" si="35"/>
        <v>0.18228907473848591</v>
      </c>
      <c r="AH7" s="28">
        <f t="shared" si="13"/>
        <v>6645.186322442024</v>
      </c>
      <c r="AI7" s="7">
        <f t="shared" si="36"/>
        <v>8057.2884159609539</v>
      </c>
      <c r="AJ7" s="4">
        <f t="shared" si="14"/>
        <v>14702.474738402978</v>
      </c>
      <c r="AK7" s="33">
        <f t="shared" si="37"/>
        <v>2897.624261528701</v>
      </c>
      <c r="AL7" s="35">
        <f t="shared" si="38"/>
        <v>0.24546047975831223</v>
      </c>
      <c r="AM7" s="28">
        <f t="shared" si="15"/>
        <v>6737.9098525226109</v>
      </c>
      <c r="AN7" s="7">
        <f t="shared" si="39"/>
        <v>8590.8350619663288</v>
      </c>
      <c r="AO7" s="4">
        <f t="shared" si="16"/>
        <v>15328.74491448894</v>
      </c>
      <c r="AP7" s="33">
        <f t="shared" si="40"/>
        <v>3523.8944376146628</v>
      </c>
      <c r="AQ7" s="35">
        <f t="shared" si="41"/>
        <v>0.29851241610539486</v>
      </c>
      <c r="AR7" s="28">
        <f>F7*1.105</f>
        <v>6830.6333826031969</v>
      </c>
      <c r="AS7" s="7">
        <f t="shared" si="42"/>
        <v>9135.9721492317749</v>
      </c>
      <c r="AT7" s="4">
        <f t="shared" si="17"/>
        <v>15966.605531834972</v>
      </c>
      <c r="AU7" s="33">
        <f t="shared" si="43"/>
        <v>4161.7550549606949</v>
      </c>
      <c r="AV7" s="35">
        <f t="shared" si="44"/>
        <v>0.35254618964582235</v>
      </c>
      <c r="AW7" s="28">
        <f t="shared" si="18"/>
        <v>6923.3569126837838</v>
      </c>
      <c r="AX7" s="7">
        <f t="shared" si="45"/>
        <v>9692.6996777572967</v>
      </c>
      <c r="AY7" s="4">
        <f t="shared" si="19"/>
        <v>16616.05659044108</v>
      </c>
      <c r="AZ7" s="33">
        <f t="shared" si="46"/>
        <v>4811.2061135668027</v>
      </c>
      <c r="BA7" s="35">
        <f t="shared" si="47"/>
        <v>0.40756180037959516</v>
      </c>
    </row>
    <row r="8" spans="1:53" ht="15.6" x14ac:dyDescent="0.3">
      <c r="A8" s="14" t="s">
        <v>3</v>
      </c>
      <c r="B8" s="15">
        <f t="shared" si="20"/>
        <v>8</v>
      </c>
      <c r="C8" s="10">
        <f t="shared" si="0"/>
        <v>6550.0065399089735</v>
      </c>
      <c r="D8" s="7">
        <f t="shared" si="1"/>
        <v>9170.0091558725617</v>
      </c>
      <c r="E8" s="4">
        <f t="shared" si="2"/>
        <v>15720.015695781534</v>
      </c>
      <c r="F8" s="10">
        <v>5848.2201249187256</v>
      </c>
      <c r="G8" s="7">
        <f t="shared" si="3"/>
        <v>5263.398112426853</v>
      </c>
      <c r="H8" s="7">
        <v>59.87</v>
      </c>
      <c r="I8" s="4">
        <f t="shared" si="21"/>
        <v>11171.488237345578</v>
      </c>
      <c r="J8" s="28">
        <f t="shared" si="4"/>
        <v>701.78641499024798</v>
      </c>
      <c r="K8" s="7">
        <f t="shared" si="5"/>
        <v>3906.6110434457087</v>
      </c>
      <c r="L8" s="4">
        <f t="shared" si="6"/>
        <v>4548.5274584359559</v>
      </c>
      <c r="M8" s="19">
        <f t="shared" si="7"/>
        <v>0.407155014784021</v>
      </c>
      <c r="N8" s="28">
        <f t="shared" si="48"/>
        <v>5935.9434267925062</v>
      </c>
      <c r="O8" s="7">
        <f t="shared" si="22"/>
        <v>5713.3455482877871</v>
      </c>
      <c r="P8" s="4">
        <f t="shared" si="8"/>
        <v>11649.288975080293</v>
      </c>
      <c r="Q8" s="33">
        <f t="shared" si="23"/>
        <v>477.80073773471486</v>
      </c>
      <c r="R8" s="35">
        <f t="shared" si="24"/>
        <v>4.2769658579369686E-2</v>
      </c>
      <c r="S8" s="28">
        <f t="shared" si="9"/>
        <v>6023.6667286662878</v>
      </c>
      <c r="T8" s="7">
        <f t="shared" si="25"/>
        <v>6174.258396882944</v>
      </c>
      <c r="U8" s="4">
        <f t="shared" si="10"/>
        <v>12197.925125549231</v>
      </c>
      <c r="V8" s="33">
        <f t="shared" si="26"/>
        <v>1026.4368882036524</v>
      </c>
      <c r="W8" s="35">
        <f t="shared" si="27"/>
        <v>9.1880049139051928E-2</v>
      </c>
      <c r="X8" s="28">
        <f t="shared" si="28"/>
        <v>6140.6311311646623</v>
      </c>
      <c r="Y8" s="7">
        <f t="shared" si="29"/>
        <v>6631.8816216578361</v>
      </c>
      <c r="Z8" s="4">
        <f t="shared" si="11"/>
        <v>12772.512752822498</v>
      </c>
      <c r="AA8" s="33">
        <f t="shared" si="30"/>
        <v>1601.02451547692</v>
      </c>
      <c r="AB8" s="35">
        <f t="shared" si="31"/>
        <v>0.14331344951201724</v>
      </c>
      <c r="AC8" s="28">
        <f t="shared" si="32"/>
        <v>6199.1133324138491</v>
      </c>
      <c r="AD8" s="7">
        <f t="shared" si="33"/>
        <v>7004.9980656276484</v>
      </c>
      <c r="AE8" s="4">
        <f t="shared" si="12"/>
        <v>13204.111398041498</v>
      </c>
      <c r="AF8" s="33">
        <f t="shared" si="34"/>
        <v>2032.6231606959191</v>
      </c>
      <c r="AG8" s="35">
        <f t="shared" si="35"/>
        <v>0.1819473929982747</v>
      </c>
      <c r="AH8" s="28">
        <f t="shared" si="13"/>
        <v>6286.8366342876297</v>
      </c>
      <c r="AI8" s="7">
        <f t="shared" si="36"/>
        <v>7622.7894190737507</v>
      </c>
      <c r="AJ8" s="4">
        <f t="shared" si="14"/>
        <v>13909.62605336138</v>
      </c>
      <c r="AK8" s="33">
        <f t="shared" si="37"/>
        <v>2738.1378160158019</v>
      </c>
      <c r="AL8" s="35">
        <f t="shared" si="38"/>
        <v>0.24510054147149171</v>
      </c>
      <c r="AM8" s="28">
        <f t="shared" si="15"/>
        <v>6374.5599361614113</v>
      </c>
      <c r="AN8" s="7">
        <f t="shared" si="39"/>
        <v>8127.5639186057988</v>
      </c>
      <c r="AO8" s="4">
        <f t="shared" si="16"/>
        <v>14502.123854767211</v>
      </c>
      <c r="AP8" s="33">
        <f t="shared" si="40"/>
        <v>3330.6356174216326</v>
      </c>
      <c r="AQ8" s="35">
        <f t="shared" si="41"/>
        <v>0.29813714580010281</v>
      </c>
      <c r="AR8" s="28">
        <f>F8*1.105</f>
        <v>6462.283238035192</v>
      </c>
      <c r="AS8" s="7">
        <f t="shared" si="42"/>
        <v>8643.3038308720679</v>
      </c>
      <c r="AT8" s="4">
        <f t="shared" si="17"/>
        <v>15105.58706890726</v>
      </c>
      <c r="AU8" s="33">
        <f t="shared" si="43"/>
        <v>3934.0988315616814</v>
      </c>
      <c r="AV8" s="35">
        <f t="shared" si="44"/>
        <v>0.35215530357094571</v>
      </c>
      <c r="AW8" s="28">
        <f t="shared" si="18"/>
        <v>6550.0065399089735</v>
      </c>
      <c r="AX8" s="7">
        <f t="shared" si="45"/>
        <v>9170.0091558725617</v>
      </c>
      <c r="AY8" s="4">
        <f t="shared" si="19"/>
        <v>15720.015695781534</v>
      </c>
      <c r="AZ8" s="33">
        <f t="shared" si="46"/>
        <v>4548.5274584359559</v>
      </c>
      <c r="BA8" s="35">
        <f t="shared" si="47"/>
        <v>0.407155014784021</v>
      </c>
    </row>
    <row r="9" spans="1:53" ht="15.6" x14ac:dyDescent="0.3">
      <c r="A9" s="14" t="s">
        <v>2</v>
      </c>
      <c r="B9" s="15">
        <f t="shared" si="20"/>
        <v>7</v>
      </c>
      <c r="C9" s="10">
        <f t="shared" si="0"/>
        <v>6359.229650397062</v>
      </c>
      <c r="D9" s="7">
        <f t="shared" si="1"/>
        <v>8902.9215105558869</v>
      </c>
      <c r="E9" s="4">
        <f t="shared" si="2"/>
        <v>15262.151160952948</v>
      </c>
      <c r="F9" s="10">
        <v>5677.8836164259474</v>
      </c>
      <c r="G9" s="7">
        <f t="shared" si="3"/>
        <v>5110.0952547833531</v>
      </c>
      <c r="H9" s="7">
        <v>59.87</v>
      </c>
      <c r="I9" s="4">
        <f t="shared" si="21"/>
        <v>10847.8488712093</v>
      </c>
      <c r="J9" s="28">
        <f t="shared" si="4"/>
        <v>681.34603397111459</v>
      </c>
      <c r="K9" s="7">
        <f t="shared" si="5"/>
        <v>3792.8262557725338</v>
      </c>
      <c r="L9" s="4">
        <f t="shared" si="6"/>
        <v>4414.3022897436476</v>
      </c>
      <c r="M9" s="19">
        <f t="shared" si="7"/>
        <v>0.40692881530267377</v>
      </c>
      <c r="N9" s="28">
        <f t="shared" si="48"/>
        <v>5763.051870672336</v>
      </c>
      <c r="O9" s="7">
        <f t="shared" si="22"/>
        <v>5546.9374255221237</v>
      </c>
      <c r="P9" s="4">
        <f t="shared" si="8"/>
        <v>11309.989296194461</v>
      </c>
      <c r="Q9" s="33">
        <f t="shared" si="23"/>
        <v>462.14042498516028</v>
      </c>
      <c r="R9" s="35">
        <f t="shared" si="24"/>
        <v>4.2602033866060082E-2</v>
      </c>
      <c r="S9" s="28">
        <f t="shared" si="9"/>
        <v>5848.2201249187256</v>
      </c>
      <c r="T9" s="7">
        <f t="shared" si="25"/>
        <v>5994.425628041693</v>
      </c>
      <c r="U9" s="4">
        <f t="shared" si="10"/>
        <v>11842.645752960419</v>
      </c>
      <c r="V9" s="33">
        <f t="shared" si="26"/>
        <v>994.79688175111914</v>
      </c>
      <c r="W9" s="35">
        <f t="shared" si="27"/>
        <v>9.1704529954446237E-2</v>
      </c>
      <c r="X9" s="28">
        <f t="shared" si="28"/>
        <v>5961.777797247245</v>
      </c>
      <c r="Y9" s="7">
        <f t="shared" si="29"/>
        <v>6438.7200210270248</v>
      </c>
      <c r="Z9" s="4">
        <f t="shared" si="11"/>
        <v>12400.497818274271</v>
      </c>
      <c r="AA9" s="33">
        <f t="shared" si="30"/>
        <v>1552.6489470649703</v>
      </c>
      <c r="AB9" s="35">
        <f t="shared" si="31"/>
        <v>0.14312966243342248</v>
      </c>
      <c r="AC9" s="28">
        <f t="shared" si="32"/>
        <v>6018.5566334115047</v>
      </c>
      <c r="AD9" s="7">
        <f t="shared" si="33"/>
        <v>6800.9689957549999</v>
      </c>
      <c r="AE9" s="4">
        <f t="shared" si="12"/>
        <v>12819.525629166505</v>
      </c>
      <c r="AF9" s="33">
        <f t="shared" si="34"/>
        <v>1971.6767579572042</v>
      </c>
      <c r="AG9" s="35">
        <f t="shared" si="35"/>
        <v>0.18175739553213419</v>
      </c>
      <c r="AH9" s="28">
        <f t="shared" si="13"/>
        <v>6103.7248876578933</v>
      </c>
      <c r="AI9" s="7">
        <f t="shared" si="36"/>
        <v>7400.7664262851949</v>
      </c>
      <c r="AJ9" s="4">
        <f t="shared" si="14"/>
        <v>13504.491313943088</v>
      </c>
      <c r="AK9" s="33">
        <f t="shared" si="37"/>
        <v>2656.6424427337879</v>
      </c>
      <c r="AL9" s="35">
        <f t="shared" si="38"/>
        <v>0.24490039216757911</v>
      </c>
      <c r="AM9" s="28">
        <f t="shared" si="15"/>
        <v>6188.8931419042829</v>
      </c>
      <c r="AN9" s="7">
        <f t="shared" si="39"/>
        <v>7890.8387559279599</v>
      </c>
      <c r="AO9" s="4">
        <f t="shared" si="16"/>
        <v>14079.731897832244</v>
      </c>
      <c r="AP9" s="33">
        <f t="shared" si="40"/>
        <v>3231.8830266229434</v>
      </c>
      <c r="AQ9" s="35">
        <f t="shared" si="41"/>
        <v>0.29792847088794833</v>
      </c>
      <c r="AR9" s="28">
        <f>F9*1.105</f>
        <v>6274.0613961506715</v>
      </c>
      <c r="AS9" s="7">
        <f t="shared" si="42"/>
        <v>8391.5571173515218</v>
      </c>
      <c r="AT9" s="4">
        <f t="shared" si="17"/>
        <v>14665.618513502193</v>
      </c>
      <c r="AU9" s="33">
        <f t="shared" si="43"/>
        <v>3817.769642292893</v>
      </c>
      <c r="AV9" s="35">
        <f t="shared" si="44"/>
        <v>0.35193794526631289</v>
      </c>
      <c r="AW9" s="28">
        <f t="shared" si="18"/>
        <v>6359.229650397062</v>
      </c>
      <c r="AX9" s="7">
        <f t="shared" si="45"/>
        <v>8902.9215105558869</v>
      </c>
      <c r="AY9" s="4">
        <f t="shared" si="19"/>
        <v>15262.151160952948</v>
      </c>
      <c r="AZ9" s="33">
        <f t="shared" si="46"/>
        <v>4414.3022897436476</v>
      </c>
      <c r="BA9" s="35">
        <f t="shared" si="47"/>
        <v>0.40692881530267377</v>
      </c>
    </row>
    <row r="10" spans="1:53" ht="15.6" x14ac:dyDescent="0.3">
      <c r="A10" s="14" t="s">
        <v>11</v>
      </c>
      <c r="B10" s="15">
        <f t="shared" si="20"/>
        <v>6</v>
      </c>
      <c r="C10" s="10">
        <f t="shared" si="0"/>
        <v>6174.0093693175359</v>
      </c>
      <c r="D10" s="7">
        <f t="shared" si="1"/>
        <v>8643.6131170445497</v>
      </c>
      <c r="E10" s="4">
        <f t="shared" si="2"/>
        <v>14817.622486362085</v>
      </c>
      <c r="F10" s="10">
        <v>5512.5083654620848</v>
      </c>
      <c r="G10" s="7">
        <f t="shared" si="3"/>
        <v>4961.2575289158767</v>
      </c>
      <c r="H10" s="7">
        <v>59.87</v>
      </c>
      <c r="I10" s="4">
        <f t="shared" si="21"/>
        <v>10533.635894377961</v>
      </c>
      <c r="J10" s="28">
        <f t="shared" si="4"/>
        <v>661.50100385545102</v>
      </c>
      <c r="K10" s="7">
        <f t="shared" si="5"/>
        <v>3682.3555881286729</v>
      </c>
      <c r="L10" s="4">
        <f t="shared" si="6"/>
        <v>4283.9865919841232</v>
      </c>
      <c r="M10" s="19">
        <f t="shared" si="7"/>
        <v>0.40669590585246856</v>
      </c>
      <c r="N10" s="28">
        <f t="shared" si="48"/>
        <v>5595.1959909440156</v>
      </c>
      <c r="O10" s="7">
        <f t="shared" si="22"/>
        <v>5385.3761412836147</v>
      </c>
      <c r="P10" s="4">
        <f t="shared" si="8"/>
        <v>10980.572132227629</v>
      </c>
      <c r="Q10" s="33">
        <f t="shared" si="23"/>
        <v>446.93623784966803</v>
      </c>
      <c r="R10" s="35">
        <f t="shared" si="24"/>
        <v>4.2429436742559896E-2</v>
      </c>
      <c r="S10" s="28">
        <f>F10*1.03+0.01</f>
        <v>5677.8936164259476</v>
      </c>
      <c r="T10" s="7">
        <f t="shared" si="25"/>
        <v>5819.840956836596</v>
      </c>
      <c r="U10" s="4">
        <f t="shared" si="10"/>
        <v>11497.734573262544</v>
      </c>
      <c r="V10" s="33">
        <f t="shared" si="26"/>
        <v>964.09867888458211</v>
      </c>
      <c r="W10" s="35">
        <f t="shared" si="27"/>
        <v>9.1525726591626666E-2</v>
      </c>
      <c r="X10" s="28">
        <f t="shared" si="28"/>
        <v>5788.1337837351894</v>
      </c>
      <c r="Y10" s="7">
        <f t="shared" si="29"/>
        <v>6251.1844864340046</v>
      </c>
      <c r="Z10" s="4">
        <f t="shared" si="11"/>
        <v>12039.318270169195</v>
      </c>
      <c r="AA10" s="33">
        <f t="shared" si="30"/>
        <v>1505.6823757912334</v>
      </c>
      <c r="AB10" s="35">
        <f t="shared" si="31"/>
        <v>0.14294042350513084</v>
      </c>
      <c r="AC10" s="28">
        <f t="shared" si="32"/>
        <v>5843.2588673898099</v>
      </c>
      <c r="AD10" s="7">
        <f t="shared" si="33"/>
        <v>6602.8825201504842</v>
      </c>
      <c r="AE10" s="4">
        <f t="shared" si="12"/>
        <v>12446.141387540294</v>
      </c>
      <c r="AF10" s="33">
        <f t="shared" si="34"/>
        <v>1912.5054931623326</v>
      </c>
      <c r="AG10" s="35">
        <f t="shared" si="35"/>
        <v>0.18156176199170507</v>
      </c>
      <c r="AH10" s="28">
        <f t="shared" si="13"/>
        <v>5925.9464928717407</v>
      </c>
      <c r="AI10" s="7">
        <f t="shared" si="36"/>
        <v>7185.2101226069854</v>
      </c>
      <c r="AJ10" s="4">
        <f t="shared" si="14"/>
        <v>13111.156615478725</v>
      </c>
      <c r="AK10" s="33">
        <f t="shared" si="37"/>
        <v>2577.5207211007637</v>
      </c>
      <c r="AL10" s="35">
        <f t="shared" si="38"/>
        <v>0.24469430564582592</v>
      </c>
      <c r="AM10" s="28">
        <f>F10*1.09+0.01</f>
        <v>6008.6441183536735</v>
      </c>
      <c r="AN10" s="7">
        <f t="shared" si="39"/>
        <v>7661.0212509009334</v>
      </c>
      <c r="AO10" s="4">
        <f t="shared" si="16"/>
        <v>13669.665369254606</v>
      </c>
      <c r="AP10" s="33">
        <f t="shared" si="40"/>
        <v>3136.0294748766446</v>
      </c>
      <c r="AQ10" s="35">
        <f t="shared" si="41"/>
        <v>0.29771576560287355</v>
      </c>
      <c r="AR10" s="28">
        <f>F10*1.105</f>
        <v>6091.3217438356032</v>
      </c>
      <c r="AS10" s="7">
        <f t="shared" si="42"/>
        <v>8147.1428323801192</v>
      </c>
      <c r="AT10" s="4">
        <f t="shared" si="17"/>
        <v>14238.464576215723</v>
      </c>
      <c r="AU10" s="33">
        <f t="shared" si="43"/>
        <v>3704.8286818377619</v>
      </c>
      <c r="AV10" s="35">
        <f t="shared" si="44"/>
        <v>0.3517141392569979</v>
      </c>
      <c r="AW10" s="28">
        <f t="shared" si="18"/>
        <v>6174.0093693175359</v>
      </c>
      <c r="AX10" s="7">
        <f t="shared" si="45"/>
        <v>8643.6131170445497</v>
      </c>
      <c r="AY10" s="4">
        <f t="shared" si="19"/>
        <v>14817.622486362085</v>
      </c>
      <c r="AZ10" s="33">
        <f t="shared" si="46"/>
        <v>4283.9865919841232</v>
      </c>
      <c r="BA10" s="35">
        <f t="shared" si="47"/>
        <v>0.40669590585246856</v>
      </c>
    </row>
    <row r="11" spans="1:53" ht="15.6" x14ac:dyDescent="0.3">
      <c r="A11" s="14" t="s">
        <v>10</v>
      </c>
      <c r="B11" s="15">
        <f t="shared" si="20"/>
        <v>5</v>
      </c>
      <c r="C11" s="10">
        <f t="shared" si="0"/>
        <v>5994.183853706345</v>
      </c>
      <c r="D11" s="7">
        <f t="shared" si="1"/>
        <v>8391.8573951888829</v>
      </c>
      <c r="E11" s="4">
        <f t="shared" si="2"/>
        <v>14386.041248895228</v>
      </c>
      <c r="F11" s="10">
        <v>5351.9498693806645</v>
      </c>
      <c r="G11" s="7">
        <f t="shared" si="3"/>
        <v>4816.7548824425985</v>
      </c>
      <c r="H11" s="7">
        <v>59.87</v>
      </c>
      <c r="I11" s="4">
        <f t="shared" si="21"/>
        <v>10228.574751823264</v>
      </c>
      <c r="J11" s="28">
        <f t="shared" si="4"/>
        <v>642.23398432568047</v>
      </c>
      <c r="K11" s="7">
        <f t="shared" si="5"/>
        <v>3575.1025127462844</v>
      </c>
      <c r="L11" s="4">
        <f t="shared" si="6"/>
        <v>4157.4664970719641</v>
      </c>
      <c r="M11" s="19">
        <f t="shared" si="7"/>
        <v>0.40645608972363306</v>
      </c>
      <c r="N11" s="28">
        <f t="shared" si="48"/>
        <v>5432.2291174213742</v>
      </c>
      <c r="O11" s="7">
        <f t="shared" si="22"/>
        <v>5228.5205255180726</v>
      </c>
      <c r="P11" s="4">
        <f t="shared" si="8"/>
        <v>10660.749642939447</v>
      </c>
      <c r="Q11" s="33">
        <f t="shared" si="23"/>
        <v>432.17489111618306</v>
      </c>
      <c r="R11" s="35">
        <f t="shared" si="24"/>
        <v>4.2251721437451199E-2</v>
      </c>
      <c r="S11" s="28">
        <f t="shared" ref="S11:S25" si="49">F11*1.03</f>
        <v>5512.5083654620848</v>
      </c>
      <c r="T11" s="7">
        <f t="shared" si="25"/>
        <v>5650.3210745986362</v>
      </c>
      <c r="U11" s="4">
        <f t="shared" si="10"/>
        <v>11162.829440060721</v>
      </c>
      <c r="V11" s="33">
        <f t="shared" si="26"/>
        <v>934.25468823745723</v>
      </c>
      <c r="W11" s="35">
        <f t="shared" si="27"/>
        <v>9.1337719174504201E-2</v>
      </c>
      <c r="X11" s="28">
        <f t="shared" si="28"/>
        <v>5619.5473628496984</v>
      </c>
      <c r="Y11" s="7">
        <f t="shared" si="29"/>
        <v>6069.1111518776743</v>
      </c>
      <c r="Z11" s="4">
        <f t="shared" si="11"/>
        <v>11688.658514727373</v>
      </c>
      <c r="AA11" s="33">
        <f t="shared" si="30"/>
        <v>1460.0837629041089</v>
      </c>
      <c r="AB11" s="35">
        <f t="shared" si="31"/>
        <v>0.14274557290045184</v>
      </c>
      <c r="AC11" s="28">
        <f t="shared" si="32"/>
        <v>5673.0668615435043</v>
      </c>
      <c r="AD11" s="7">
        <f t="shared" si="33"/>
        <v>6410.5655535441592</v>
      </c>
      <c r="AE11" s="4">
        <f t="shared" si="12"/>
        <v>12083.632415087664</v>
      </c>
      <c r="AF11" s="33">
        <f t="shared" ref="AF11" si="50">AE11-$I11</f>
        <v>1855.0576632644006</v>
      </c>
      <c r="AG11" s="35">
        <f t="shared" ref="AG11" si="51">AF11/$I11</f>
        <v>0.18136032714956038</v>
      </c>
      <c r="AH11" s="28">
        <f t="shared" si="13"/>
        <v>5753.346109584214</v>
      </c>
      <c r="AI11" s="7">
        <f t="shared" si="36"/>
        <v>6975.9321578708586</v>
      </c>
      <c r="AJ11" s="4">
        <f t="shared" si="14"/>
        <v>12729.278267455073</v>
      </c>
      <c r="AK11" s="33">
        <f t="shared" si="37"/>
        <v>2500.7035156318088</v>
      </c>
      <c r="AL11" s="35">
        <f t="shared" si="38"/>
        <v>0.24448210785046601</v>
      </c>
      <c r="AM11" s="28">
        <f>F11*1.09</f>
        <v>5833.6253576249246</v>
      </c>
      <c r="AN11" s="7">
        <f t="shared" si="39"/>
        <v>7437.872330971778</v>
      </c>
      <c r="AO11" s="4">
        <f t="shared" si="16"/>
        <v>13271.497688596703</v>
      </c>
      <c r="AP11" s="33">
        <f t="shared" si="40"/>
        <v>3042.9229367734388</v>
      </c>
      <c r="AQ11" s="35">
        <f t="shared" si="41"/>
        <v>0.2974923692307212</v>
      </c>
      <c r="AR11" s="28">
        <f>F11*1.105</f>
        <v>5913.9046056656343</v>
      </c>
      <c r="AS11" s="7">
        <f t="shared" si="42"/>
        <v>7909.8474100777858</v>
      </c>
      <c r="AT11" s="4">
        <f t="shared" si="17"/>
        <v>13823.752015743419</v>
      </c>
      <c r="AU11" s="33">
        <f t="shared" si="43"/>
        <v>3595.1772639201554</v>
      </c>
      <c r="AV11" s="35">
        <f t="shared" si="44"/>
        <v>0.35148369652177669</v>
      </c>
      <c r="AW11" s="28">
        <f t="shared" si="18"/>
        <v>5994.183853706345</v>
      </c>
      <c r="AX11" s="7">
        <f t="shared" si="45"/>
        <v>8391.8573951888829</v>
      </c>
      <c r="AY11" s="4">
        <f t="shared" si="19"/>
        <v>14386.041248895228</v>
      </c>
      <c r="AZ11" s="33">
        <f t="shared" si="46"/>
        <v>4157.4664970719641</v>
      </c>
      <c r="BA11" s="35">
        <f t="shared" si="47"/>
        <v>0.40645608972363306</v>
      </c>
    </row>
    <row r="12" spans="1:53" ht="15.6" x14ac:dyDescent="0.3">
      <c r="A12" s="14" t="s">
        <v>1</v>
      </c>
      <c r="B12" s="15">
        <f t="shared" si="20"/>
        <v>4</v>
      </c>
      <c r="C12" s="10">
        <f t="shared" si="0"/>
        <v>5819.5959744721795</v>
      </c>
      <c r="D12" s="7">
        <f t="shared" si="1"/>
        <v>8147.4343642610511</v>
      </c>
      <c r="E12" s="4">
        <f t="shared" si="2"/>
        <v>13967.030338733231</v>
      </c>
      <c r="F12" s="10">
        <v>5196.0678343501595</v>
      </c>
      <c r="G12" s="7">
        <f t="shared" si="3"/>
        <v>4676.4610509151435</v>
      </c>
      <c r="H12" s="7">
        <v>59.87</v>
      </c>
      <c r="I12" s="4">
        <f t="shared" si="21"/>
        <v>9932.3988852653038</v>
      </c>
      <c r="J12" s="28">
        <f t="shared" si="4"/>
        <v>623.52814012201998</v>
      </c>
      <c r="K12" s="7">
        <f t="shared" si="5"/>
        <v>3470.9733133459076</v>
      </c>
      <c r="L12" s="4">
        <f t="shared" si="6"/>
        <v>4034.6314534679277</v>
      </c>
      <c r="M12" s="19">
        <f t="shared" si="7"/>
        <v>0.40620916458090467</v>
      </c>
      <c r="N12" s="28">
        <f t="shared" si="48"/>
        <v>5274.0088518654111</v>
      </c>
      <c r="O12" s="7">
        <f t="shared" si="22"/>
        <v>5076.2335199204581</v>
      </c>
      <c r="P12" s="4">
        <f t="shared" si="8"/>
        <v>10350.242371785869</v>
      </c>
      <c r="Q12" s="33">
        <f t="shared" si="23"/>
        <v>417.84348652056542</v>
      </c>
      <c r="R12" s="35">
        <f t="shared" si="24"/>
        <v>4.2068738010556092E-2</v>
      </c>
      <c r="S12" s="28">
        <f t="shared" si="49"/>
        <v>5351.9498693806645</v>
      </c>
      <c r="T12" s="7">
        <f t="shared" si="25"/>
        <v>5485.748616115181</v>
      </c>
      <c r="U12" s="4">
        <f t="shared" si="10"/>
        <v>10837.698485495846</v>
      </c>
      <c r="V12" s="33">
        <f t="shared" si="26"/>
        <v>905.29960023054264</v>
      </c>
      <c r="W12" s="35">
        <f t="shared" si="27"/>
        <v>9.1146117940707455E-2</v>
      </c>
      <c r="X12" s="28">
        <f t="shared" si="28"/>
        <v>5455.8712260676675</v>
      </c>
      <c r="Y12" s="7">
        <f t="shared" si="29"/>
        <v>5892.3409241530817</v>
      </c>
      <c r="Z12" s="4">
        <f t="shared" si="11"/>
        <v>11348.212150220748</v>
      </c>
      <c r="AA12" s="33">
        <f t="shared" si="30"/>
        <v>1415.8132649554445</v>
      </c>
      <c r="AB12" s="35">
        <f t="shared" si="31"/>
        <v>0.1425449462219848</v>
      </c>
      <c r="AC12" s="28">
        <f t="shared" si="32"/>
        <v>5507.8319044111695</v>
      </c>
      <c r="AD12" s="7">
        <f t="shared" si="33"/>
        <v>6223.8500519846211</v>
      </c>
      <c r="AE12" s="4">
        <f t="shared" si="12"/>
        <v>11731.681956395791</v>
      </c>
      <c r="AF12" s="33">
        <f t="shared" si="34"/>
        <v>1799.2830711304869</v>
      </c>
      <c r="AG12" s="35">
        <f t="shared" si="35"/>
        <v>0.18115292105311237</v>
      </c>
      <c r="AH12" s="28">
        <f>F12*1.075+0.01</f>
        <v>5585.7829219264213</v>
      </c>
      <c r="AI12" s="7">
        <f t="shared" si="36"/>
        <v>6772.7617928357849</v>
      </c>
      <c r="AJ12" s="4">
        <f t="shared" si="14"/>
        <v>12358.544714762207</v>
      </c>
      <c r="AK12" s="33">
        <f t="shared" si="37"/>
        <v>2426.1458294969034</v>
      </c>
      <c r="AL12" s="35">
        <f t="shared" si="38"/>
        <v>0.24426584730664477</v>
      </c>
      <c r="AM12" s="28">
        <f>F12*1.09+0.01</f>
        <v>5663.7239394416747</v>
      </c>
      <c r="AN12" s="7">
        <f t="shared" si="39"/>
        <v>7221.2480227881351</v>
      </c>
      <c r="AO12" s="4">
        <f t="shared" si="16"/>
        <v>12884.971962229811</v>
      </c>
      <c r="AP12" s="33">
        <f t="shared" si="40"/>
        <v>2952.573076964507</v>
      </c>
      <c r="AQ12" s="35">
        <f t="shared" si="41"/>
        <v>0.29726686484013887</v>
      </c>
      <c r="AR12" s="28">
        <f>F12*1.105+0.01</f>
        <v>5741.6649569569263</v>
      </c>
      <c r="AS12" s="7">
        <f t="shared" si="42"/>
        <v>7679.4768799298881</v>
      </c>
      <c r="AT12" s="4">
        <f t="shared" si="17"/>
        <v>13421.141836886814</v>
      </c>
      <c r="AU12" s="33">
        <f t="shared" si="43"/>
        <v>3488.7429516215107</v>
      </c>
      <c r="AV12" s="35">
        <f t="shared" si="44"/>
        <v>0.35124877604312232</v>
      </c>
      <c r="AW12" s="28">
        <f t="shared" si="18"/>
        <v>5819.5959744721795</v>
      </c>
      <c r="AX12" s="7">
        <f t="shared" si="45"/>
        <v>8147.4343642610511</v>
      </c>
      <c r="AY12" s="4">
        <f t="shared" si="19"/>
        <v>13967.030338733231</v>
      </c>
      <c r="AZ12" s="33">
        <f t="shared" si="46"/>
        <v>4034.6314534679277</v>
      </c>
      <c r="BA12" s="35">
        <f t="shared" si="47"/>
        <v>0.40620916458090467</v>
      </c>
    </row>
    <row r="13" spans="1:53" ht="15.6" x14ac:dyDescent="0.3">
      <c r="A13" s="14"/>
      <c r="B13" s="15">
        <f t="shared" si="20"/>
        <v>3</v>
      </c>
      <c r="C13" s="10">
        <f>F13*(1+0.12)-0.01</f>
        <v>5505.7572416955345</v>
      </c>
      <c r="D13" s="7">
        <f t="shared" si="1"/>
        <v>7708.0601383737476</v>
      </c>
      <c r="E13" s="4">
        <f t="shared" si="2"/>
        <v>13213.817380069282</v>
      </c>
      <c r="F13" s="10">
        <v>4915.8636086567267</v>
      </c>
      <c r="G13" s="7">
        <f t="shared" si="3"/>
        <v>4424.2772477910539</v>
      </c>
      <c r="H13" s="7">
        <v>59.87</v>
      </c>
      <c r="I13" s="4">
        <f t="shared" si="21"/>
        <v>9400.0108564477814</v>
      </c>
      <c r="J13" s="28">
        <f t="shared" si="4"/>
        <v>589.89363303880782</v>
      </c>
      <c r="K13" s="7">
        <f t="shared" si="5"/>
        <v>3283.7828905826937</v>
      </c>
      <c r="L13" s="4">
        <f t="shared" si="6"/>
        <v>3813.8065236215007</v>
      </c>
      <c r="M13" s="19">
        <f t="shared" si="7"/>
        <v>0.40572362967064907</v>
      </c>
      <c r="N13" s="28">
        <f t="shared" si="48"/>
        <v>4989.6015627865772</v>
      </c>
      <c r="O13" s="7">
        <f t="shared" si="22"/>
        <v>4802.4915041820805</v>
      </c>
      <c r="P13" s="4">
        <f t="shared" si="8"/>
        <v>9792.0930669686568</v>
      </c>
      <c r="Q13" s="33">
        <f t="shared" si="23"/>
        <v>392.08221052087538</v>
      </c>
      <c r="R13" s="35">
        <f t="shared" si="24"/>
        <v>4.1710825286114757E-2</v>
      </c>
      <c r="S13" s="28">
        <f t="shared" si="49"/>
        <v>5063.3395169164287</v>
      </c>
      <c r="T13" s="7">
        <f t="shared" si="25"/>
        <v>5189.9230048393392</v>
      </c>
      <c r="U13" s="4">
        <f t="shared" si="10"/>
        <v>10253.262521755769</v>
      </c>
      <c r="V13" s="33">
        <f t="shared" si="26"/>
        <v>853.25166530798742</v>
      </c>
      <c r="W13" s="35">
        <f t="shared" si="27"/>
        <v>9.0771348920593381E-2</v>
      </c>
      <c r="X13" s="28">
        <f t="shared" si="28"/>
        <v>5161.6567890895631</v>
      </c>
      <c r="Y13" s="7">
        <f t="shared" si="29"/>
        <v>5574.5893322167285</v>
      </c>
      <c r="Z13" s="4">
        <f t="shared" si="11"/>
        <v>10736.246121306292</v>
      </c>
      <c r="AA13" s="33">
        <f t="shared" si="30"/>
        <v>1336.2352648585111</v>
      </c>
      <c r="AB13" s="35">
        <f t="shared" si="31"/>
        <v>0.14215252357309169</v>
      </c>
      <c r="AC13" s="28">
        <f t="shared" si="32"/>
        <v>5210.8154251761307</v>
      </c>
      <c r="AD13" s="7">
        <f t="shared" si="33"/>
        <v>5888.2214304490271</v>
      </c>
      <c r="AE13" s="4">
        <f t="shared" si="12"/>
        <v>11099.036855625158</v>
      </c>
      <c r="AF13" s="33">
        <f t="shared" si="34"/>
        <v>1699.0259991773764</v>
      </c>
      <c r="AG13" s="35">
        <f t="shared" si="35"/>
        <v>0.18074723796855593</v>
      </c>
      <c r="AH13" s="28">
        <f>F13*1.075</f>
        <v>5284.5533793059813</v>
      </c>
      <c r="AI13" s="7">
        <f t="shared" si="36"/>
        <v>6407.5209724085016</v>
      </c>
      <c r="AJ13" s="4">
        <f t="shared" si="14"/>
        <v>11692.074351714484</v>
      </c>
      <c r="AK13" s="33">
        <f t="shared" si="37"/>
        <v>2292.0634952667024</v>
      </c>
      <c r="AL13" s="35">
        <f t="shared" si="38"/>
        <v>0.24383626043309295</v>
      </c>
      <c r="AM13" s="28">
        <f>F13*1.09</f>
        <v>5358.2913334358327</v>
      </c>
      <c r="AN13" s="7">
        <f t="shared" si="39"/>
        <v>6831.8214501306866</v>
      </c>
      <c r="AO13" s="4">
        <f t="shared" si="16"/>
        <v>12190.112783566519</v>
      </c>
      <c r="AP13" s="33">
        <f t="shared" si="40"/>
        <v>2790.1019271187379</v>
      </c>
      <c r="AQ13" s="35">
        <f t="shared" si="41"/>
        <v>0.29681901114028114</v>
      </c>
      <c r="AR13" s="28">
        <f t="shared" ref="AR13:AR18" si="52">F13*1.105</f>
        <v>5432.0292875656833</v>
      </c>
      <c r="AS13" s="7">
        <f t="shared" si="42"/>
        <v>7265.339172119101</v>
      </c>
      <c r="AT13" s="4">
        <f t="shared" si="17"/>
        <v>12697.368459684785</v>
      </c>
      <c r="AU13" s="33">
        <f t="shared" si="43"/>
        <v>3297.3576032370038</v>
      </c>
      <c r="AV13" s="35">
        <f t="shared" si="44"/>
        <v>0.35078231861564674</v>
      </c>
      <c r="AW13" s="28">
        <f>F13*1.12-0.01</f>
        <v>5505.7572416955345</v>
      </c>
      <c r="AX13" s="7">
        <f t="shared" si="45"/>
        <v>7708.0601383737476</v>
      </c>
      <c r="AY13" s="4">
        <f t="shared" si="19"/>
        <v>13213.817380069282</v>
      </c>
      <c r="AZ13" s="33">
        <f t="shared" si="46"/>
        <v>3813.8065236215007</v>
      </c>
      <c r="BA13" s="35">
        <f t="shared" si="47"/>
        <v>0.40572362967064907</v>
      </c>
    </row>
    <row r="14" spans="1:53" ht="15.6" x14ac:dyDescent="0.3">
      <c r="A14" s="14"/>
      <c r="B14" s="15">
        <f t="shared" si="20"/>
        <v>2</v>
      </c>
      <c r="C14" s="10">
        <f>F14*(1+0.12)-0.01</f>
        <v>5345.3950890247907</v>
      </c>
      <c r="D14" s="7">
        <f t="shared" si="1"/>
        <v>7483.5531246347064</v>
      </c>
      <c r="E14" s="4">
        <f t="shared" si="2"/>
        <v>12828.948213659496</v>
      </c>
      <c r="F14" s="10">
        <v>4772.6831152007053</v>
      </c>
      <c r="G14" s="7">
        <f t="shared" si="3"/>
        <v>4295.4148036806346</v>
      </c>
      <c r="H14" s="7">
        <v>59.87</v>
      </c>
      <c r="I14" s="4">
        <f t="shared" si="21"/>
        <v>9127.9679188813407</v>
      </c>
      <c r="J14" s="28">
        <f t="shared" si="4"/>
        <v>572.71197382408536</v>
      </c>
      <c r="K14" s="7">
        <f t="shared" si="5"/>
        <v>3188.1383209540718</v>
      </c>
      <c r="L14" s="4">
        <f t="shared" si="6"/>
        <v>3700.9802947781554</v>
      </c>
      <c r="M14" s="19">
        <f t="shared" si="7"/>
        <v>0.40545500681730284</v>
      </c>
      <c r="N14" s="28">
        <f t="shared" si="48"/>
        <v>4844.2733619287155</v>
      </c>
      <c r="O14" s="7">
        <f t="shared" si="22"/>
        <v>4662.6131108563886</v>
      </c>
      <c r="P14" s="4">
        <f t="shared" si="8"/>
        <v>9506.8864727851033</v>
      </c>
      <c r="Q14" s="33">
        <f t="shared" si="23"/>
        <v>378.91855390376259</v>
      </c>
      <c r="R14" s="35">
        <f t="shared" si="24"/>
        <v>4.1511819199097293E-2</v>
      </c>
      <c r="S14" s="28">
        <f t="shared" si="49"/>
        <v>4915.8636086567267</v>
      </c>
      <c r="T14" s="7">
        <f t="shared" si="25"/>
        <v>5038.760198873144</v>
      </c>
      <c r="U14" s="4">
        <f t="shared" si="10"/>
        <v>9954.6238075298716</v>
      </c>
      <c r="V14" s="33">
        <f t="shared" si="26"/>
        <v>826.65588864853089</v>
      </c>
      <c r="W14" s="35">
        <f t="shared" si="27"/>
        <v>9.0562970421771596E-2</v>
      </c>
      <c r="X14" s="28">
        <f t="shared" si="28"/>
        <v>5011.3172709607406</v>
      </c>
      <c r="Y14" s="7">
        <f t="shared" si="29"/>
        <v>5412.2226526375998</v>
      </c>
      <c r="Z14" s="4">
        <f t="shared" si="11"/>
        <v>10423.53992359834</v>
      </c>
      <c r="AA14" s="33">
        <f t="shared" si="30"/>
        <v>1295.5720047169998</v>
      </c>
      <c r="AB14" s="35">
        <f t="shared" si="31"/>
        <v>0.14193432933052813</v>
      </c>
      <c r="AC14" s="28">
        <f t="shared" si="32"/>
        <v>5059.0441021127481</v>
      </c>
      <c r="AD14" s="7">
        <f t="shared" si="33"/>
        <v>5716.7198353874046</v>
      </c>
      <c r="AE14" s="4">
        <f t="shared" si="12"/>
        <v>10775.763937500153</v>
      </c>
      <c r="AF14" s="33">
        <f t="shared" si="34"/>
        <v>1647.796018618812</v>
      </c>
      <c r="AG14" s="35">
        <f t="shared" si="35"/>
        <v>0.18052167067878502</v>
      </c>
      <c r="AH14" s="28">
        <f>F14*1.075</f>
        <v>5130.6343488407583</v>
      </c>
      <c r="AI14" s="7">
        <f t="shared" si="36"/>
        <v>6220.8941479694186</v>
      </c>
      <c r="AJ14" s="4">
        <f t="shared" si="14"/>
        <v>11351.528496810177</v>
      </c>
      <c r="AK14" s="33">
        <f t="shared" si="37"/>
        <v>2223.5605779288362</v>
      </c>
      <c r="AL14" s="35">
        <f t="shared" si="38"/>
        <v>0.24359864075873527</v>
      </c>
      <c r="AM14" s="28">
        <f>F14*1.09</f>
        <v>5202.2245955687695</v>
      </c>
      <c r="AN14" s="7">
        <f t="shared" si="39"/>
        <v>6632.8363593501808</v>
      </c>
      <c r="AO14" s="4">
        <f t="shared" si="16"/>
        <v>11835.06095491895</v>
      </c>
      <c r="AP14" s="33">
        <f t="shared" si="40"/>
        <v>2707.0930360376096</v>
      </c>
      <c r="AQ14" s="35">
        <f t="shared" si="41"/>
        <v>0.29657126976070397</v>
      </c>
      <c r="AR14" s="28">
        <f t="shared" si="52"/>
        <v>5273.8148422967788</v>
      </c>
      <c r="AS14" s="7">
        <f t="shared" si="42"/>
        <v>7053.7273515719407</v>
      </c>
      <c r="AT14" s="4">
        <f t="shared" si="17"/>
        <v>12327.54219386872</v>
      </c>
      <c r="AU14" s="33">
        <f t="shared" si="43"/>
        <v>3199.5742749873789</v>
      </c>
      <c r="AV14" s="35">
        <f t="shared" si="44"/>
        <v>0.35052426820749566</v>
      </c>
      <c r="AW14" s="28">
        <f>F14*1.12-0.01</f>
        <v>5345.3950890247907</v>
      </c>
      <c r="AX14" s="7">
        <f t="shared" si="45"/>
        <v>7483.5531246347064</v>
      </c>
      <c r="AY14" s="4">
        <f t="shared" si="19"/>
        <v>12828.948213659496</v>
      </c>
      <c r="AZ14" s="33">
        <f t="shared" si="46"/>
        <v>3700.9802947781554</v>
      </c>
      <c r="BA14" s="35">
        <f t="shared" si="47"/>
        <v>0.40545500681730284</v>
      </c>
    </row>
    <row r="15" spans="1:53" ht="16.2" thickBot="1" x14ac:dyDescent="0.35">
      <c r="A15" s="16"/>
      <c r="B15" s="17">
        <f t="shared" si="20"/>
        <v>1</v>
      </c>
      <c r="C15" s="11">
        <f>F15*(1+0.12)</f>
        <v>5189.7136786648452</v>
      </c>
      <c r="D15" s="8">
        <f t="shared" si="1"/>
        <v>7265.5991501307826</v>
      </c>
      <c r="E15" s="5">
        <f t="shared" si="2"/>
        <v>12455.312828795628</v>
      </c>
      <c r="F15" s="11">
        <v>4633.6729273793253</v>
      </c>
      <c r="G15" s="8">
        <f t="shared" si="3"/>
        <v>4170.3056346413932</v>
      </c>
      <c r="H15" s="8">
        <v>59.87</v>
      </c>
      <c r="I15" s="5">
        <f t="shared" si="21"/>
        <v>8863.8485620207193</v>
      </c>
      <c r="J15" s="29">
        <f t="shared" si="4"/>
        <v>556.04075128551995</v>
      </c>
      <c r="K15" s="8">
        <f t="shared" si="5"/>
        <v>3095.2935154893894</v>
      </c>
      <c r="L15" s="5">
        <f t="shared" si="6"/>
        <v>3591.4642667749085</v>
      </c>
      <c r="M15" s="26">
        <f t="shared" si="7"/>
        <v>0.40518114018366658</v>
      </c>
      <c r="N15" s="29">
        <f t="shared" si="48"/>
        <v>4703.1780212900148</v>
      </c>
      <c r="O15" s="8">
        <f t="shared" si="22"/>
        <v>4526.8088454916397</v>
      </c>
      <c r="P15" s="5">
        <f t="shared" si="8"/>
        <v>9229.9868667816554</v>
      </c>
      <c r="Q15" s="36">
        <f t="shared" si="23"/>
        <v>366.13830476093608</v>
      </c>
      <c r="R15" s="37">
        <f t="shared" si="24"/>
        <v>4.1306922404985943E-2</v>
      </c>
      <c r="S15" s="29">
        <f t="shared" si="49"/>
        <v>4772.6831152007053</v>
      </c>
      <c r="T15" s="8">
        <f t="shared" si="25"/>
        <v>4892.0001930807221</v>
      </c>
      <c r="U15" s="5">
        <f t="shared" si="10"/>
        <v>9664.6833082814264</v>
      </c>
      <c r="V15" s="36">
        <f t="shared" si="26"/>
        <v>800.83474626070711</v>
      </c>
      <c r="W15" s="37">
        <f t="shared" si="27"/>
        <v>9.0348423786488774E-2</v>
      </c>
      <c r="X15" s="29">
        <f t="shared" si="28"/>
        <v>4865.3565737482913</v>
      </c>
      <c r="Y15" s="8">
        <f t="shared" si="29"/>
        <v>5254.5850996481549</v>
      </c>
      <c r="Z15" s="5">
        <f t="shared" si="11"/>
        <v>10119.941673396446</v>
      </c>
      <c r="AA15" s="36">
        <f t="shared" si="30"/>
        <v>1256.0931113757269</v>
      </c>
      <c r="AB15" s="37">
        <f t="shared" si="31"/>
        <v>0.14170967639922893</v>
      </c>
      <c r="AC15" s="29">
        <f t="shared" si="32"/>
        <v>4911.6933030220853</v>
      </c>
      <c r="AD15" s="8">
        <f t="shared" si="33"/>
        <v>5550.2134324149556</v>
      </c>
      <c r="AE15" s="5">
        <f t="shared" si="12"/>
        <v>10461.906735437042</v>
      </c>
      <c r="AF15" s="36">
        <f t="shared" si="34"/>
        <v>1598.0581734163225</v>
      </c>
      <c r="AG15" s="37">
        <f t="shared" si="35"/>
        <v>0.18028942645337886</v>
      </c>
      <c r="AH15" s="29">
        <f>F15*1.075</f>
        <v>4981.1983969327748</v>
      </c>
      <c r="AI15" s="8">
        <f t="shared" si="36"/>
        <v>6039.7030562809887</v>
      </c>
      <c r="AJ15" s="5">
        <f t="shared" si="14"/>
        <v>11020.901453213763</v>
      </c>
      <c r="AK15" s="36">
        <f t="shared" si="37"/>
        <v>2157.0528911930433</v>
      </c>
      <c r="AL15" s="37">
        <f t="shared" si="38"/>
        <v>0.24335398739047198</v>
      </c>
      <c r="AM15" s="29">
        <f>F15*1.09</f>
        <v>5050.7034908434653</v>
      </c>
      <c r="AN15" s="8">
        <f t="shared" si="39"/>
        <v>6439.6469508254177</v>
      </c>
      <c r="AO15" s="5">
        <f t="shared" si="16"/>
        <v>11490.350441668883</v>
      </c>
      <c r="AP15" s="36">
        <f t="shared" si="40"/>
        <v>2626.5018796481636</v>
      </c>
      <c r="AQ15" s="37">
        <f t="shared" si="41"/>
        <v>0.29631619507829132</v>
      </c>
      <c r="AR15" s="29">
        <f t="shared" si="52"/>
        <v>5120.2085847541548</v>
      </c>
      <c r="AS15" s="8">
        <f t="shared" si="42"/>
        <v>6848.2789821086817</v>
      </c>
      <c r="AT15" s="5">
        <f t="shared" si="17"/>
        <v>11968.487566862837</v>
      </c>
      <c r="AU15" s="36">
        <f t="shared" si="43"/>
        <v>3104.6390048421181</v>
      </c>
      <c r="AV15" s="37">
        <f t="shared" si="44"/>
        <v>0.35025857934268945</v>
      </c>
      <c r="AW15" s="29">
        <f>F15*1.12</f>
        <v>5189.7136786648452</v>
      </c>
      <c r="AX15" s="8">
        <f t="shared" si="45"/>
        <v>7265.5991501307826</v>
      </c>
      <c r="AY15" s="5">
        <f t="shared" si="19"/>
        <v>12455.312828795628</v>
      </c>
      <c r="AZ15" s="36">
        <f t="shared" si="46"/>
        <v>3591.4642667749085</v>
      </c>
      <c r="BA15" s="37">
        <f t="shared" si="47"/>
        <v>0.40518114018366658</v>
      </c>
    </row>
    <row r="16" spans="1:53" ht="15.6" x14ac:dyDescent="0.3">
      <c r="A16" s="12"/>
      <c r="B16" s="13">
        <v>13</v>
      </c>
      <c r="C16" s="22">
        <f>F16*(1+0.12)+0.01</f>
        <v>4749.3331874611367</v>
      </c>
      <c r="D16" s="23">
        <f t="shared" si="1"/>
        <v>6649.0664624455912</v>
      </c>
      <c r="E16" s="24">
        <f t="shared" si="2"/>
        <v>11398.399649906729</v>
      </c>
      <c r="F16" s="22">
        <v>4240.4671316617287</v>
      </c>
      <c r="G16" s="23">
        <f t="shared" si="3"/>
        <v>3816.4204184955561</v>
      </c>
      <c r="H16" s="23">
        <v>59.87</v>
      </c>
      <c r="I16" s="24">
        <f t="shared" si="21"/>
        <v>8116.7575501572846</v>
      </c>
      <c r="J16" s="27">
        <f t="shared" si="4"/>
        <v>508.86605579940806</v>
      </c>
      <c r="K16" s="23">
        <f t="shared" si="5"/>
        <v>2832.6460439500352</v>
      </c>
      <c r="L16" s="24">
        <f t="shared" si="6"/>
        <v>3281.6420997494442</v>
      </c>
      <c r="M16" s="25">
        <f t="shared" si="7"/>
        <v>0.40430456120817027</v>
      </c>
      <c r="N16" s="27">
        <f>F16*1.015+0.01</f>
        <v>4304.0841386366546</v>
      </c>
      <c r="O16" s="23">
        <f t="shared" si="22"/>
        <v>4142.68098343778</v>
      </c>
      <c r="P16" s="24">
        <f t="shared" si="8"/>
        <v>8446.7651220744337</v>
      </c>
      <c r="Q16" s="31">
        <f t="shared" si="23"/>
        <v>330.00757191714911</v>
      </c>
      <c r="R16" s="32">
        <f t="shared" si="24"/>
        <v>4.0657561825381161E-2</v>
      </c>
      <c r="S16" s="27">
        <f t="shared" si="49"/>
        <v>4367.6811456115811</v>
      </c>
      <c r="T16" s="23">
        <f t="shared" si="25"/>
        <v>4476.8731742518703</v>
      </c>
      <c r="U16" s="24">
        <f t="shared" si="10"/>
        <v>8844.5543198634514</v>
      </c>
      <c r="V16" s="31">
        <f t="shared" si="26"/>
        <v>727.79676970616674</v>
      </c>
      <c r="W16" s="32">
        <f t="shared" si="27"/>
        <v>8.9665949143948945E-2</v>
      </c>
      <c r="X16" s="27">
        <f t="shared" si="28"/>
        <v>4452.4904882448154</v>
      </c>
      <c r="Y16" s="23">
        <f t="shared" si="29"/>
        <v>4808.6897273044005</v>
      </c>
      <c r="Z16" s="24">
        <f t="shared" si="11"/>
        <v>9261.1802155492151</v>
      </c>
      <c r="AA16" s="31">
        <f t="shared" si="30"/>
        <v>1144.4226653919304</v>
      </c>
      <c r="AB16" s="32">
        <f t="shared" si="31"/>
        <v>0.14099505354447284</v>
      </c>
      <c r="AC16" s="27">
        <f t="shared" si="32"/>
        <v>4494.8951595614326</v>
      </c>
      <c r="AD16" s="23">
        <f t="shared" si="33"/>
        <v>5079.2315303044179</v>
      </c>
      <c r="AE16" s="24">
        <f t="shared" si="12"/>
        <v>9574.1266898658505</v>
      </c>
      <c r="AF16" s="31">
        <f t="shared" si="34"/>
        <v>1457.3691397085659</v>
      </c>
      <c r="AG16" s="32">
        <f t="shared" si="35"/>
        <v>0.17955065562853054</v>
      </c>
      <c r="AH16" s="27">
        <f>F16*1.075+0.01</f>
        <v>4558.5121665363586</v>
      </c>
      <c r="AI16" s="23">
        <f t="shared" si="36"/>
        <v>5527.1960019253347</v>
      </c>
      <c r="AJ16" s="24">
        <f t="shared" si="14"/>
        <v>10085.708168461693</v>
      </c>
      <c r="AK16" s="31">
        <f t="shared" si="37"/>
        <v>1968.9506183044086</v>
      </c>
      <c r="AL16" s="32">
        <f t="shared" si="38"/>
        <v>0.24257846882050269</v>
      </c>
      <c r="AM16" s="27">
        <f>F16*1.09</f>
        <v>4622.109173511285</v>
      </c>
      <c r="AN16" s="23">
        <f t="shared" si="39"/>
        <v>5893.1891962268883</v>
      </c>
      <c r="AO16" s="24">
        <f t="shared" si="16"/>
        <v>10515.298369738173</v>
      </c>
      <c r="AP16" s="31">
        <f t="shared" si="40"/>
        <v>2398.5408195808886</v>
      </c>
      <c r="AQ16" s="32">
        <f t="shared" si="41"/>
        <v>0.29550480037862042</v>
      </c>
      <c r="AR16" s="27">
        <f t="shared" si="52"/>
        <v>4685.7161804862099</v>
      </c>
      <c r="AS16" s="23">
        <f t="shared" si="42"/>
        <v>6267.145391400305</v>
      </c>
      <c r="AT16" s="24">
        <f t="shared" si="17"/>
        <v>10952.861571886515</v>
      </c>
      <c r="AU16" s="31">
        <f t="shared" si="43"/>
        <v>2836.1040217292302</v>
      </c>
      <c r="AV16" s="32">
        <f t="shared" si="44"/>
        <v>0.34941342083998467</v>
      </c>
      <c r="AW16" s="27">
        <f>F16*1.12+0.01</f>
        <v>4749.3331874611367</v>
      </c>
      <c r="AX16" s="23">
        <f t="shared" si="45"/>
        <v>6649.0664624455912</v>
      </c>
      <c r="AY16" s="24">
        <f t="shared" si="19"/>
        <v>11398.399649906729</v>
      </c>
      <c r="AZ16" s="31">
        <f t="shared" si="46"/>
        <v>3281.6420997494442</v>
      </c>
      <c r="BA16" s="32">
        <f t="shared" si="47"/>
        <v>0.40430456120817027</v>
      </c>
    </row>
    <row r="17" spans="1:53" ht="15.6" x14ac:dyDescent="0.3">
      <c r="A17" s="14"/>
      <c r="B17" s="15">
        <f t="shared" ref="B17:B28" si="53">B16-1</f>
        <v>12</v>
      </c>
      <c r="C17" s="10">
        <f>F17*(1+0.12)+0.01</f>
        <v>4611.0033858845991</v>
      </c>
      <c r="D17" s="7">
        <f t="shared" si="1"/>
        <v>6455.4047402384385</v>
      </c>
      <c r="E17" s="4">
        <f t="shared" si="2"/>
        <v>11066.408126123039</v>
      </c>
      <c r="F17" s="10">
        <v>4116.9583802541056</v>
      </c>
      <c r="G17" s="7">
        <f t="shared" si="3"/>
        <v>3705.2625422286951</v>
      </c>
      <c r="H17" s="7">
        <v>59.87</v>
      </c>
      <c r="I17" s="4">
        <f t="shared" si="21"/>
        <v>7882.0909224828001</v>
      </c>
      <c r="J17" s="28">
        <f t="shared" si="4"/>
        <v>494.04500563049351</v>
      </c>
      <c r="K17" s="7">
        <f t="shared" si="5"/>
        <v>2750.1421980097434</v>
      </c>
      <c r="L17" s="4">
        <f t="shared" si="6"/>
        <v>3184.3172036402384</v>
      </c>
      <c r="M17" s="19">
        <f t="shared" si="7"/>
        <v>0.4039939699956166</v>
      </c>
      <c r="N17" s="28">
        <f>F17*1.015</f>
        <v>4178.7127559579167</v>
      </c>
      <c r="O17" s="7">
        <f t="shared" si="22"/>
        <v>4022.0110276094947</v>
      </c>
      <c r="P17" s="4">
        <f t="shared" si="8"/>
        <v>8200.7237835674114</v>
      </c>
      <c r="Q17" s="33">
        <f t="shared" si="23"/>
        <v>318.63286108461125</v>
      </c>
      <c r="R17" s="35">
        <f t="shared" si="24"/>
        <v>4.0424915700445166E-2</v>
      </c>
      <c r="S17" s="28">
        <f t="shared" si="49"/>
        <v>4240.4671316617287</v>
      </c>
      <c r="T17" s="7">
        <f t="shared" si="25"/>
        <v>4346.4788099532716</v>
      </c>
      <c r="U17" s="4">
        <f t="shared" si="10"/>
        <v>8586.9459416150003</v>
      </c>
      <c r="V17" s="33">
        <f t="shared" si="26"/>
        <v>704.85501913220014</v>
      </c>
      <c r="W17" s="35">
        <f t="shared" si="27"/>
        <v>8.9424878000541511E-2</v>
      </c>
      <c r="X17" s="28">
        <f t="shared" si="28"/>
        <v>4322.806299266811</v>
      </c>
      <c r="Y17" s="7">
        <f t="shared" si="29"/>
        <v>4668.6308032081561</v>
      </c>
      <c r="Z17" s="4">
        <f t="shared" si="11"/>
        <v>8991.4371024749671</v>
      </c>
      <c r="AA17" s="33">
        <f t="shared" si="30"/>
        <v>1109.346179992167</v>
      </c>
      <c r="AB17" s="35">
        <f t="shared" si="31"/>
        <v>0.14074262665860382</v>
      </c>
      <c r="AC17" s="28">
        <f t="shared" si="32"/>
        <v>4363.9758830693518</v>
      </c>
      <c r="AD17" s="7">
        <f t="shared" si="33"/>
        <v>4931.2927478683669</v>
      </c>
      <c r="AE17" s="4">
        <f t="shared" si="12"/>
        <v>9295.2686309377186</v>
      </c>
      <c r="AF17" s="33">
        <f t="shared" si="34"/>
        <v>1413.1777084549185</v>
      </c>
      <c r="AG17" s="35">
        <f t="shared" si="35"/>
        <v>0.17928969893305646</v>
      </c>
      <c r="AH17" s="28">
        <f t="shared" ref="AH17:AH22" si="54">F17*1.075</f>
        <v>4425.7302587731629</v>
      </c>
      <c r="AI17" s="7">
        <f t="shared" si="36"/>
        <v>5366.1979387624597</v>
      </c>
      <c r="AJ17" s="4">
        <f t="shared" si="14"/>
        <v>9791.9281975356225</v>
      </c>
      <c r="AK17" s="33">
        <f t="shared" si="37"/>
        <v>1909.8372750528224</v>
      </c>
      <c r="AL17" s="35">
        <f t="shared" si="38"/>
        <v>0.242300842991448</v>
      </c>
      <c r="AM17" s="28">
        <f>F17*1.09+0.01</f>
        <v>4487.494634476976</v>
      </c>
      <c r="AN17" s="7">
        <f t="shared" si="39"/>
        <v>5721.5556589581438</v>
      </c>
      <c r="AO17" s="4">
        <f t="shared" si="16"/>
        <v>10209.050293435121</v>
      </c>
      <c r="AP17" s="33">
        <f t="shared" si="40"/>
        <v>2326.9593709523206</v>
      </c>
      <c r="AQ17" s="35">
        <f t="shared" si="41"/>
        <v>0.29522107697526351</v>
      </c>
      <c r="AR17" s="28">
        <f t="shared" si="52"/>
        <v>4549.2390101807869</v>
      </c>
      <c r="AS17" s="7">
        <f t="shared" si="42"/>
        <v>6084.6071761168023</v>
      </c>
      <c r="AT17" s="4">
        <f t="shared" si="17"/>
        <v>10633.846186297589</v>
      </c>
      <c r="AU17" s="33">
        <f t="shared" si="43"/>
        <v>2751.755263814789</v>
      </c>
      <c r="AV17" s="35">
        <f t="shared" si="44"/>
        <v>0.34911488472756752</v>
      </c>
      <c r="AW17" s="28">
        <f>F17*1.12+0.01</f>
        <v>4611.0033858845991</v>
      </c>
      <c r="AX17" s="7">
        <f t="shared" si="45"/>
        <v>6455.4047402384385</v>
      </c>
      <c r="AY17" s="4">
        <f t="shared" si="19"/>
        <v>11066.408126123039</v>
      </c>
      <c r="AZ17" s="33">
        <f t="shared" si="46"/>
        <v>3184.3172036402384</v>
      </c>
      <c r="BA17" s="35">
        <f t="shared" si="47"/>
        <v>0.4039939699956166</v>
      </c>
    </row>
    <row r="18" spans="1:53" ht="15.6" x14ac:dyDescent="0.3">
      <c r="A18" s="14"/>
      <c r="B18" s="15">
        <f t="shared" si="53"/>
        <v>11</v>
      </c>
      <c r="C18" s="10">
        <f>F18*(1+0.12)+0.01</f>
        <v>4476.70260765495</v>
      </c>
      <c r="D18" s="7">
        <f t="shared" si="1"/>
        <v>6267.3836507169299</v>
      </c>
      <c r="E18" s="4">
        <f t="shared" si="2"/>
        <v>10744.086258371881</v>
      </c>
      <c r="F18" s="10">
        <v>3997.0469711204905</v>
      </c>
      <c r="G18" s="7">
        <f t="shared" si="3"/>
        <v>3597.3422740084416</v>
      </c>
      <c r="H18" s="7">
        <v>59.87</v>
      </c>
      <c r="I18" s="4">
        <f t="shared" si="21"/>
        <v>7654.259245128932</v>
      </c>
      <c r="J18" s="28">
        <f t="shared" si="4"/>
        <v>479.65563653445952</v>
      </c>
      <c r="K18" s="7">
        <f t="shared" si="5"/>
        <v>2670.0413767084883</v>
      </c>
      <c r="L18" s="4">
        <f t="shared" si="6"/>
        <v>3089.8270132429489</v>
      </c>
      <c r="M18" s="19">
        <f t="shared" si="7"/>
        <v>0.40367420468666165</v>
      </c>
      <c r="N18" s="28">
        <f>F18*1.015+0.01</f>
        <v>4057.0126756872978</v>
      </c>
      <c r="O18" s="7">
        <f t="shared" si="22"/>
        <v>3904.8747003490244</v>
      </c>
      <c r="P18" s="4">
        <f t="shared" si="8"/>
        <v>7961.8873760363222</v>
      </c>
      <c r="Q18" s="33">
        <f t="shared" si="23"/>
        <v>307.62813090739019</v>
      </c>
      <c r="R18" s="35">
        <f t="shared" si="24"/>
        <v>4.0190450970570488E-2</v>
      </c>
      <c r="S18" s="28">
        <f t="shared" si="49"/>
        <v>4116.9583802541056</v>
      </c>
      <c r="T18" s="7">
        <f t="shared" si="25"/>
        <v>4219.8823397604574</v>
      </c>
      <c r="U18" s="4">
        <f t="shared" si="10"/>
        <v>8336.840720014563</v>
      </c>
      <c r="V18" s="33">
        <f t="shared" si="26"/>
        <v>682.581474885631</v>
      </c>
      <c r="W18" s="35">
        <f t="shared" si="27"/>
        <v>8.9176686211669229E-2</v>
      </c>
      <c r="X18" s="28">
        <f t="shared" si="28"/>
        <v>4196.899319676515</v>
      </c>
      <c r="Y18" s="7">
        <f t="shared" si="29"/>
        <v>4532.6512652506362</v>
      </c>
      <c r="Z18" s="4">
        <f t="shared" si="11"/>
        <v>8729.5505849271503</v>
      </c>
      <c r="AA18" s="33">
        <f t="shared" si="30"/>
        <v>1075.2913397982184</v>
      </c>
      <c r="AB18" s="35">
        <f t="shared" si="31"/>
        <v>0.14048274370671721</v>
      </c>
      <c r="AC18" s="28">
        <f t="shared" si="32"/>
        <v>4236.8697893877197</v>
      </c>
      <c r="AD18" s="7">
        <f t="shared" si="33"/>
        <v>4787.6628620081228</v>
      </c>
      <c r="AE18" s="4">
        <f t="shared" si="12"/>
        <v>9024.5326513958425</v>
      </c>
      <c r="AF18" s="33">
        <f t="shared" si="34"/>
        <v>1370.2734062669106</v>
      </c>
      <c r="AG18" s="35">
        <f t="shared" si="35"/>
        <v>0.17902103422208154</v>
      </c>
      <c r="AH18" s="28">
        <f t="shared" si="54"/>
        <v>4296.8254939545268</v>
      </c>
      <c r="AI18" s="7">
        <f t="shared" si="36"/>
        <v>5209.9009114198634</v>
      </c>
      <c r="AJ18" s="4">
        <f t="shared" si="14"/>
        <v>9506.7264053743893</v>
      </c>
      <c r="AK18" s="33">
        <f t="shared" si="37"/>
        <v>1852.4671602454573</v>
      </c>
      <c r="AL18" s="35">
        <f t="shared" si="38"/>
        <v>0.24201782313871098</v>
      </c>
      <c r="AM18" s="28">
        <f>F18*1.09</f>
        <v>4356.7811985213348</v>
      </c>
      <c r="AN18" s="7">
        <f t="shared" si="39"/>
        <v>5554.896028114701</v>
      </c>
      <c r="AO18" s="4">
        <f t="shared" si="16"/>
        <v>9911.6772266360349</v>
      </c>
      <c r="AP18" s="33">
        <f t="shared" si="40"/>
        <v>2257.4179815071029</v>
      </c>
      <c r="AQ18" s="35">
        <f t="shared" si="41"/>
        <v>0.2949231152503351</v>
      </c>
      <c r="AR18" s="28">
        <f t="shared" si="52"/>
        <v>4416.7369030881418</v>
      </c>
      <c r="AS18" s="7">
        <f t="shared" si="42"/>
        <v>5907.3856078803892</v>
      </c>
      <c r="AT18" s="4">
        <f t="shared" si="17"/>
        <v>10324.122510968531</v>
      </c>
      <c r="AU18" s="33">
        <f t="shared" si="43"/>
        <v>2669.8632658395991</v>
      </c>
      <c r="AV18" s="35">
        <f t="shared" si="44"/>
        <v>0.34880753059659747</v>
      </c>
      <c r="AW18" s="28">
        <f>F18*1.12+0.01</f>
        <v>4476.70260765495</v>
      </c>
      <c r="AX18" s="7">
        <f t="shared" si="45"/>
        <v>6267.3836507169299</v>
      </c>
      <c r="AY18" s="4">
        <f t="shared" si="19"/>
        <v>10744.086258371881</v>
      </c>
      <c r="AZ18" s="33">
        <f t="shared" si="46"/>
        <v>3089.8270132429489</v>
      </c>
      <c r="BA18" s="35">
        <f t="shared" si="47"/>
        <v>0.40367420468666165</v>
      </c>
    </row>
    <row r="19" spans="1:53" ht="15.6" x14ac:dyDescent="0.3">
      <c r="A19" s="14" t="s">
        <v>10</v>
      </c>
      <c r="B19" s="15">
        <f t="shared" si="53"/>
        <v>10</v>
      </c>
      <c r="C19" s="10">
        <f>F19*(1+0.12)+0.01</f>
        <v>4346.313502577621</v>
      </c>
      <c r="D19" s="7">
        <f t="shared" si="1"/>
        <v>6084.8389036086692</v>
      </c>
      <c r="E19" s="4">
        <f t="shared" si="2"/>
        <v>10431.152406186291</v>
      </c>
      <c r="F19" s="10">
        <v>3880.628127301447</v>
      </c>
      <c r="G19" s="7">
        <f t="shared" si="3"/>
        <v>3492.5653145713022</v>
      </c>
      <c r="H19" s="7">
        <v>59.87</v>
      </c>
      <c r="I19" s="4">
        <f t="shared" si="21"/>
        <v>7433.0634418727486</v>
      </c>
      <c r="J19" s="28">
        <f t="shared" si="4"/>
        <v>465.685375276174</v>
      </c>
      <c r="K19" s="7">
        <f t="shared" si="5"/>
        <v>2592.2735890373669</v>
      </c>
      <c r="L19" s="4">
        <f t="shared" si="6"/>
        <v>2998.0889643135424</v>
      </c>
      <c r="M19" s="19">
        <f t="shared" si="7"/>
        <v>0.40334499870193208</v>
      </c>
      <c r="N19" s="28">
        <f>F19*1.015</f>
        <v>3938.8375492109685</v>
      </c>
      <c r="O19" s="7">
        <f t="shared" si="22"/>
        <v>3791.1311411155575</v>
      </c>
      <c r="P19" s="4">
        <f t="shared" si="8"/>
        <v>7729.9686903265265</v>
      </c>
      <c r="Q19" s="33">
        <f t="shared" si="23"/>
        <v>296.90524845377786</v>
      </c>
      <c r="R19" s="35">
        <f t="shared" si="24"/>
        <v>3.9943860398287283E-2</v>
      </c>
      <c r="S19" s="28">
        <f t="shared" si="49"/>
        <v>3997.0469711204905</v>
      </c>
      <c r="T19" s="7">
        <f t="shared" si="25"/>
        <v>4096.9731453985023</v>
      </c>
      <c r="U19" s="4">
        <f t="shared" si="10"/>
        <v>8094.0201165189928</v>
      </c>
      <c r="V19" s="33">
        <f t="shared" si="26"/>
        <v>660.95667464624421</v>
      </c>
      <c r="W19" s="35">
        <f t="shared" si="27"/>
        <v>8.8921166866795534E-2</v>
      </c>
      <c r="X19" s="28">
        <f t="shared" si="28"/>
        <v>4074.6595336665196</v>
      </c>
      <c r="Y19" s="7">
        <f t="shared" si="29"/>
        <v>4400.6322963598413</v>
      </c>
      <c r="Z19" s="4">
        <f t="shared" si="11"/>
        <v>8475.2918300263609</v>
      </c>
      <c r="AA19" s="33">
        <f t="shared" si="30"/>
        <v>1042.2283881536123</v>
      </c>
      <c r="AB19" s="35">
        <f t="shared" si="31"/>
        <v>0.14021518803168245</v>
      </c>
      <c r="AC19" s="28">
        <f t="shared" si="32"/>
        <v>4113.4658149395336</v>
      </c>
      <c r="AD19" s="7">
        <f t="shared" si="33"/>
        <v>4648.2163708816724</v>
      </c>
      <c r="AE19" s="4">
        <f t="shared" si="12"/>
        <v>8761.6821858212061</v>
      </c>
      <c r="AF19" s="33">
        <f t="shared" si="34"/>
        <v>1328.6187439484574</v>
      </c>
      <c r="AG19" s="35">
        <f t="shared" si="35"/>
        <v>0.17874443751736821</v>
      </c>
      <c r="AH19" s="28">
        <f t="shared" si="54"/>
        <v>4171.6752368490552</v>
      </c>
      <c r="AI19" s="7">
        <f t="shared" si="36"/>
        <v>5058.1562246794792</v>
      </c>
      <c r="AJ19" s="4">
        <f t="shared" si="14"/>
        <v>9229.8314615285344</v>
      </c>
      <c r="AK19" s="33">
        <f t="shared" si="37"/>
        <v>1796.7680196557858</v>
      </c>
      <c r="AL19" s="35">
        <f t="shared" si="38"/>
        <v>0.24172644747440672</v>
      </c>
      <c r="AM19" s="28">
        <f>F19*1.09+0.01</f>
        <v>4229.8946587585779</v>
      </c>
      <c r="AN19" s="7">
        <f t="shared" si="39"/>
        <v>5393.1156899171865</v>
      </c>
      <c r="AO19" s="4">
        <f t="shared" si="16"/>
        <v>9623.0103486757653</v>
      </c>
      <c r="AP19" s="33">
        <f t="shared" si="40"/>
        <v>2189.9469068030166</v>
      </c>
      <c r="AQ19" s="35">
        <f t="shared" si="41"/>
        <v>0.29462238872688312</v>
      </c>
      <c r="AR19" s="28">
        <f>F19*1.105+0.01</f>
        <v>4288.1040806680994</v>
      </c>
      <c r="AS19" s="7">
        <f t="shared" si="42"/>
        <v>5735.3392078935822</v>
      </c>
      <c r="AT19" s="4">
        <f t="shared" si="17"/>
        <v>10023.443288561681</v>
      </c>
      <c r="AU19" s="33">
        <f t="shared" si="43"/>
        <v>2590.379846688932</v>
      </c>
      <c r="AV19" s="35">
        <f t="shared" si="44"/>
        <v>0.34849424694756675</v>
      </c>
      <c r="AW19" s="28">
        <f>F19*1.12+0.01</f>
        <v>4346.313502577621</v>
      </c>
      <c r="AX19" s="7">
        <f t="shared" si="45"/>
        <v>6084.8389036086692</v>
      </c>
      <c r="AY19" s="4">
        <f t="shared" si="19"/>
        <v>10431.152406186291</v>
      </c>
      <c r="AZ19" s="33">
        <f t="shared" si="46"/>
        <v>2998.0889643135424</v>
      </c>
      <c r="BA19" s="35">
        <f t="shared" si="47"/>
        <v>0.40334499870193208</v>
      </c>
    </row>
    <row r="20" spans="1:53" ht="15.6" x14ac:dyDescent="0.3">
      <c r="A20" s="14" t="s">
        <v>9</v>
      </c>
      <c r="B20" s="15">
        <f t="shared" si="53"/>
        <v>9</v>
      </c>
      <c r="C20" s="10">
        <f>F20*(1+0.12)</f>
        <v>4219.7121384248749</v>
      </c>
      <c r="D20" s="7">
        <f t="shared" si="1"/>
        <v>5907.5969937948248</v>
      </c>
      <c r="E20" s="4">
        <f t="shared" si="2"/>
        <v>10127.3091322197</v>
      </c>
      <c r="F20" s="10">
        <v>3767.6001235936378</v>
      </c>
      <c r="G20" s="7">
        <f t="shared" si="3"/>
        <v>3390.840111234274</v>
      </c>
      <c r="H20" s="7">
        <v>59.87</v>
      </c>
      <c r="I20" s="4">
        <f t="shared" si="21"/>
        <v>7218.3102348279117</v>
      </c>
      <c r="J20" s="28">
        <f t="shared" si="4"/>
        <v>452.11201483123705</v>
      </c>
      <c r="K20" s="7">
        <f t="shared" si="5"/>
        <v>2516.7568825605508</v>
      </c>
      <c r="L20" s="4">
        <f t="shared" si="6"/>
        <v>2908.998897391788</v>
      </c>
      <c r="M20" s="19">
        <f t="shared" si="7"/>
        <v>0.40300275310363409</v>
      </c>
      <c r="N20" s="28">
        <f>F20*1.015</f>
        <v>3824.1141254475419</v>
      </c>
      <c r="O20" s="7">
        <f t="shared" si="22"/>
        <v>3680.7098457432594</v>
      </c>
      <c r="P20" s="4">
        <f t="shared" si="8"/>
        <v>7504.8239711908009</v>
      </c>
      <c r="Q20" s="33">
        <f t="shared" si="23"/>
        <v>286.51373636288918</v>
      </c>
      <c r="R20" s="35">
        <f t="shared" si="24"/>
        <v>3.9692632630345767E-2</v>
      </c>
      <c r="S20" s="28">
        <f t="shared" si="49"/>
        <v>3880.628127301447</v>
      </c>
      <c r="T20" s="7">
        <f t="shared" si="25"/>
        <v>3977.6438304839826</v>
      </c>
      <c r="U20" s="4">
        <f t="shared" si="10"/>
        <v>7858.2719577854295</v>
      </c>
      <c r="V20" s="33">
        <f t="shared" si="26"/>
        <v>639.96172295751785</v>
      </c>
      <c r="W20" s="35">
        <f t="shared" si="27"/>
        <v>8.8658107249220339E-2</v>
      </c>
      <c r="X20" s="28">
        <f t="shared" si="28"/>
        <v>3955.9801297733197</v>
      </c>
      <c r="Y20" s="7">
        <f t="shared" si="29"/>
        <v>4272.4585401551858</v>
      </c>
      <c r="Z20" s="4">
        <f t="shared" si="11"/>
        <v>8228.438669928506</v>
      </c>
      <c r="AA20" s="33">
        <f t="shared" si="30"/>
        <v>1010.1284351005943</v>
      </c>
      <c r="AB20" s="35">
        <f t="shared" si="31"/>
        <v>0.13993973689670269</v>
      </c>
      <c r="AC20" s="28">
        <f t="shared" si="32"/>
        <v>3993.6561310092561</v>
      </c>
      <c r="AD20" s="7">
        <f t="shared" si="33"/>
        <v>4512.8314280404593</v>
      </c>
      <c r="AE20" s="4">
        <f t="shared" si="12"/>
        <v>8506.4875590497159</v>
      </c>
      <c r="AF20" s="33">
        <f t="shared" si="34"/>
        <v>1288.1773242218042</v>
      </c>
      <c r="AG20" s="35">
        <f t="shared" si="35"/>
        <v>0.17845967855557471</v>
      </c>
      <c r="AH20" s="28">
        <f t="shared" si="54"/>
        <v>4050.1701328631607</v>
      </c>
      <c r="AI20" s="7">
        <f t="shared" si="36"/>
        <v>4910.8312860965816</v>
      </c>
      <c r="AJ20" s="4">
        <f t="shared" si="14"/>
        <v>8961.0014189597423</v>
      </c>
      <c r="AK20" s="33">
        <f t="shared" si="37"/>
        <v>1742.6911841318306</v>
      </c>
      <c r="AL20" s="35">
        <f t="shared" si="38"/>
        <v>0.24142647343189139</v>
      </c>
      <c r="AM20" s="28">
        <f>F20*1.09</f>
        <v>4106.6841347170657</v>
      </c>
      <c r="AN20" s="7">
        <f t="shared" si="39"/>
        <v>5236.0222717642582</v>
      </c>
      <c r="AO20" s="4">
        <f t="shared" si="16"/>
        <v>9342.7064064813239</v>
      </c>
      <c r="AP20" s="33">
        <f t="shared" si="40"/>
        <v>2124.3961716534122</v>
      </c>
      <c r="AQ20" s="35">
        <f t="shared" si="41"/>
        <v>0.29430657626813111</v>
      </c>
      <c r="AR20" s="28">
        <f>F20*1.105</f>
        <v>4163.1981365709698</v>
      </c>
      <c r="AS20" s="7">
        <f t="shared" si="42"/>
        <v>5568.2775076636717</v>
      </c>
      <c r="AT20" s="4">
        <f t="shared" si="17"/>
        <v>9731.4756442346406</v>
      </c>
      <c r="AU20" s="33">
        <f t="shared" si="43"/>
        <v>2513.1654094067289</v>
      </c>
      <c r="AV20" s="35">
        <f t="shared" si="44"/>
        <v>0.3481653361587117</v>
      </c>
      <c r="AW20" s="28">
        <f>F20*1.12</f>
        <v>4219.7121384248749</v>
      </c>
      <c r="AX20" s="7">
        <f t="shared" si="45"/>
        <v>5907.5969937948248</v>
      </c>
      <c r="AY20" s="4">
        <f t="shared" si="19"/>
        <v>10127.3091322197</v>
      </c>
      <c r="AZ20" s="33">
        <f t="shared" si="46"/>
        <v>2908.998897391788</v>
      </c>
      <c r="BA20" s="35">
        <f t="shared" si="47"/>
        <v>0.40300275310363409</v>
      </c>
    </row>
    <row r="21" spans="1:53" ht="15.6" x14ac:dyDescent="0.3">
      <c r="A21" s="14" t="s">
        <v>7</v>
      </c>
      <c r="B21" s="15">
        <f t="shared" si="53"/>
        <v>8</v>
      </c>
      <c r="C21" s="10">
        <f>F21*(1+0.12)</f>
        <v>3992.1590713574979</v>
      </c>
      <c r="D21" s="7">
        <f t="shared" si="1"/>
        <v>5589.0226999004963</v>
      </c>
      <c r="E21" s="4">
        <f t="shared" si="2"/>
        <v>9581.1817712579941</v>
      </c>
      <c r="F21" s="10">
        <v>3564.4277422834798</v>
      </c>
      <c r="G21" s="7">
        <f t="shared" si="3"/>
        <v>3207.984968055132</v>
      </c>
      <c r="H21" s="7">
        <v>59.87</v>
      </c>
      <c r="I21" s="4">
        <f t="shared" si="21"/>
        <v>6832.2827103386117</v>
      </c>
      <c r="J21" s="28">
        <f t="shared" si="4"/>
        <v>427.73132907401805</v>
      </c>
      <c r="K21" s="7">
        <f t="shared" si="5"/>
        <v>2381.0377318453643</v>
      </c>
      <c r="L21" s="4">
        <f t="shared" si="6"/>
        <v>2748.8990609193825</v>
      </c>
      <c r="M21" s="19">
        <f t="shared" si="7"/>
        <v>0.40233977097577472</v>
      </c>
      <c r="N21" s="28">
        <f>F21*1.015+0.01</f>
        <v>3617.9041584177317</v>
      </c>
      <c r="O21" s="7">
        <f t="shared" si="22"/>
        <v>3482.2327524770667</v>
      </c>
      <c r="P21" s="4">
        <f t="shared" si="8"/>
        <v>7100.1369108947983</v>
      </c>
      <c r="Q21" s="33">
        <f t="shared" si="23"/>
        <v>267.8542005561867</v>
      </c>
      <c r="R21" s="35">
        <f t="shared" si="24"/>
        <v>3.9204203325905948E-2</v>
      </c>
      <c r="S21" s="28">
        <f t="shared" si="49"/>
        <v>3671.3605745519844</v>
      </c>
      <c r="T21" s="7">
        <f t="shared" si="25"/>
        <v>3763.1445889157835</v>
      </c>
      <c r="U21" s="4">
        <f t="shared" si="10"/>
        <v>7434.5051634677675</v>
      </c>
      <c r="V21" s="33">
        <f t="shared" si="26"/>
        <v>602.22245312915584</v>
      </c>
      <c r="W21" s="35">
        <f t="shared" si="27"/>
        <v>8.8143667155030442E-2</v>
      </c>
      <c r="X21" s="28">
        <f t="shared" si="28"/>
        <v>3742.6491293976537</v>
      </c>
      <c r="Y21" s="7">
        <f t="shared" si="29"/>
        <v>4042.0610597494665</v>
      </c>
      <c r="Z21" s="4">
        <f t="shared" si="11"/>
        <v>7784.7101891471202</v>
      </c>
      <c r="AA21" s="33">
        <f t="shared" si="30"/>
        <v>952.42747880850857</v>
      </c>
      <c r="AB21" s="35">
        <f t="shared" si="31"/>
        <v>0.13940106391781698</v>
      </c>
      <c r="AC21" s="28">
        <f t="shared" si="32"/>
        <v>3778.2934068204886</v>
      </c>
      <c r="AD21" s="7">
        <f t="shared" si="33"/>
        <v>4269.471549707152</v>
      </c>
      <c r="AE21" s="4">
        <f t="shared" si="12"/>
        <v>8047.7649565276406</v>
      </c>
      <c r="AF21" s="33">
        <f t="shared" si="34"/>
        <v>1215.482246189029</v>
      </c>
      <c r="AG21" s="35">
        <f t="shared" si="35"/>
        <v>0.17790280316558929</v>
      </c>
      <c r="AH21" s="28">
        <f t="shared" si="54"/>
        <v>3831.7598229547407</v>
      </c>
      <c r="AI21" s="7">
        <f t="shared" si="36"/>
        <v>4646.0087853326231</v>
      </c>
      <c r="AJ21" s="4">
        <f t="shared" si="14"/>
        <v>8477.7686082873643</v>
      </c>
      <c r="AK21" s="33">
        <f t="shared" si="37"/>
        <v>1645.4858979487526</v>
      </c>
      <c r="AL21" s="35">
        <f t="shared" si="38"/>
        <v>0.24083984338920914</v>
      </c>
      <c r="AM21" s="28">
        <f>F21*1.09</f>
        <v>3885.2262390889932</v>
      </c>
      <c r="AN21" s="7">
        <f t="shared" si="39"/>
        <v>4953.6634548384664</v>
      </c>
      <c r="AO21" s="4">
        <f t="shared" si="16"/>
        <v>8838.88969392746</v>
      </c>
      <c r="AP21" s="33">
        <f t="shared" si="40"/>
        <v>2006.6069835888484</v>
      </c>
      <c r="AQ21" s="35">
        <f t="shared" si="41"/>
        <v>0.29369495799002143</v>
      </c>
      <c r="AR21" s="28">
        <f>F21*1.105+0.01</f>
        <v>3938.7026552232455</v>
      </c>
      <c r="AS21" s="7">
        <f t="shared" si="42"/>
        <v>5268.0148013610906</v>
      </c>
      <c r="AT21" s="4">
        <f t="shared" si="17"/>
        <v>9206.7174565843361</v>
      </c>
      <c r="AU21" s="33">
        <f t="shared" si="43"/>
        <v>2374.4347462457245</v>
      </c>
      <c r="AV21" s="35">
        <f t="shared" si="44"/>
        <v>0.34753168844326793</v>
      </c>
      <c r="AW21" s="28">
        <f>F21*1.12</f>
        <v>3992.1590713574979</v>
      </c>
      <c r="AX21" s="7">
        <f t="shared" si="45"/>
        <v>5589.0226999004963</v>
      </c>
      <c r="AY21" s="4">
        <f t="shared" si="19"/>
        <v>9581.1817712579941</v>
      </c>
      <c r="AZ21" s="33">
        <f t="shared" si="46"/>
        <v>2748.8990609193825</v>
      </c>
      <c r="BA21" s="35">
        <f t="shared" si="47"/>
        <v>0.40233977097577472</v>
      </c>
    </row>
    <row r="22" spans="1:53" ht="15.6" x14ac:dyDescent="0.3">
      <c r="A22" s="14" t="s">
        <v>8</v>
      </c>
      <c r="B22" s="15">
        <f t="shared" si="53"/>
        <v>7</v>
      </c>
      <c r="C22" s="10">
        <f>F22*(1+0.12)</f>
        <v>3875.8825935509685</v>
      </c>
      <c r="D22" s="7">
        <f t="shared" si="1"/>
        <v>5426.2356309713559</v>
      </c>
      <c r="E22" s="4">
        <f t="shared" si="2"/>
        <v>9302.1182245223245</v>
      </c>
      <c r="F22" s="10">
        <v>3460.6094585276501</v>
      </c>
      <c r="G22" s="7">
        <f t="shared" si="3"/>
        <v>3114.5485126748849</v>
      </c>
      <c r="H22" s="7">
        <v>59.87</v>
      </c>
      <c r="I22" s="4">
        <f t="shared" si="21"/>
        <v>6635.0279712025349</v>
      </c>
      <c r="J22" s="28">
        <f t="shared" si="4"/>
        <v>415.27313502331845</v>
      </c>
      <c r="K22" s="7">
        <f t="shared" si="5"/>
        <v>2311.687118296471</v>
      </c>
      <c r="L22" s="4">
        <f t="shared" si="6"/>
        <v>2667.0902533197896</v>
      </c>
      <c r="M22" s="19">
        <f t="shared" si="7"/>
        <v>0.40197121472517394</v>
      </c>
      <c r="N22" s="28">
        <f>F22*1.015</f>
        <v>3512.5186004055645</v>
      </c>
      <c r="O22" s="7">
        <f t="shared" si="22"/>
        <v>3380.7991528903558</v>
      </c>
      <c r="P22" s="4">
        <f t="shared" si="8"/>
        <v>6893.3177532959198</v>
      </c>
      <c r="Q22" s="33">
        <f t="shared" si="23"/>
        <v>258.28978209338493</v>
      </c>
      <c r="R22" s="35">
        <f t="shared" si="24"/>
        <v>3.8928212995396366E-2</v>
      </c>
      <c r="S22" s="28">
        <f t="shared" si="49"/>
        <v>3564.4277422834798</v>
      </c>
      <c r="T22" s="7">
        <f t="shared" si="25"/>
        <v>3653.5384358405663</v>
      </c>
      <c r="U22" s="4">
        <f t="shared" si="10"/>
        <v>7217.9661781240466</v>
      </c>
      <c r="V22" s="33">
        <f t="shared" si="26"/>
        <v>582.93820692151166</v>
      </c>
      <c r="W22" s="35">
        <f t="shared" si="27"/>
        <v>8.7857686425978965E-2</v>
      </c>
      <c r="X22" s="28">
        <f t="shared" si="28"/>
        <v>3633.6399314540326</v>
      </c>
      <c r="Y22" s="7">
        <f t="shared" si="29"/>
        <v>3924.3311259703555</v>
      </c>
      <c r="Z22" s="4">
        <f t="shared" si="11"/>
        <v>7557.9710574243882</v>
      </c>
      <c r="AA22" s="33">
        <f t="shared" si="30"/>
        <v>922.94308622185326</v>
      </c>
      <c r="AB22" s="35">
        <f t="shared" si="31"/>
        <v>0.13910161196420379</v>
      </c>
      <c r="AC22" s="28">
        <f t="shared" si="32"/>
        <v>3668.2460260393091</v>
      </c>
      <c r="AD22" s="7">
        <f t="shared" si="33"/>
        <v>4145.1180094244191</v>
      </c>
      <c r="AE22" s="4">
        <f t="shared" si="12"/>
        <v>7813.3640354637282</v>
      </c>
      <c r="AF22" s="33">
        <f t="shared" si="34"/>
        <v>1178.3360642611933</v>
      </c>
      <c r="AG22" s="35">
        <f t="shared" si="35"/>
        <v>0.17759323236848862</v>
      </c>
      <c r="AH22" s="28">
        <f t="shared" si="54"/>
        <v>3720.1551679172235</v>
      </c>
      <c r="AI22" s="7">
        <f t="shared" si="36"/>
        <v>4510.688141099633</v>
      </c>
      <c r="AJ22" s="4">
        <f t="shared" si="14"/>
        <v>8230.8433090168564</v>
      </c>
      <c r="AK22" s="33">
        <f t="shared" si="37"/>
        <v>1595.8153378143215</v>
      </c>
      <c r="AL22" s="35">
        <f t="shared" si="38"/>
        <v>0.24051373177935456</v>
      </c>
      <c r="AM22" s="28">
        <f>F22*1.09</f>
        <v>3772.0643097951388</v>
      </c>
      <c r="AN22" s="7">
        <f t="shared" si="39"/>
        <v>4809.381994988802</v>
      </c>
      <c r="AO22" s="4">
        <f t="shared" si="16"/>
        <v>8581.4463047839417</v>
      </c>
      <c r="AP22" s="33">
        <f t="shared" si="40"/>
        <v>1946.4183335814068</v>
      </c>
      <c r="AQ22" s="35">
        <f t="shared" si="41"/>
        <v>0.29335495525102318</v>
      </c>
      <c r="AR22" s="28">
        <f>F22*1.105</f>
        <v>3823.9734516730532</v>
      </c>
      <c r="AS22" s="7">
        <f t="shared" si="42"/>
        <v>5114.5644916127085</v>
      </c>
      <c r="AT22" s="4">
        <f t="shared" si="17"/>
        <v>8938.5379432857626</v>
      </c>
      <c r="AU22" s="33">
        <f t="shared" si="43"/>
        <v>2303.5099720832277</v>
      </c>
      <c r="AV22" s="35">
        <f t="shared" si="44"/>
        <v>0.34717411623296274</v>
      </c>
      <c r="AW22" s="28">
        <f>F22*1.12</f>
        <v>3875.8825935509685</v>
      </c>
      <c r="AX22" s="7">
        <f t="shared" si="45"/>
        <v>5426.2356309713559</v>
      </c>
      <c r="AY22" s="4">
        <f t="shared" si="19"/>
        <v>9302.1182245223245</v>
      </c>
      <c r="AZ22" s="33">
        <f t="shared" si="46"/>
        <v>2667.0902533197896</v>
      </c>
      <c r="BA22" s="35">
        <f t="shared" si="47"/>
        <v>0.40197121472517394</v>
      </c>
    </row>
    <row r="23" spans="1:53" ht="15.6" x14ac:dyDescent="0.3">
      <c r="A23" s="14" t="s">
        <v>2</v>
      </c>
      <c r="B23" s="15">
        <f t="shared" si="53"/>
        <v>6</v>
      </c>
      <c r="C23" s="10">
        <f>F23*(1+0.12)+0.01</f>
        <v>3763.0028092727848</v>
      </c>
      <c r="D23" s="7">
        <f t="shared" si="1"/>
        <v>5268.2039329818981</v>
      </c>
      <c r="E23" s="4">
        <f t="shared" si="2"/>
        <v>9031.2067422546825</v>
      </c>
      <c r="F23" s="10">
        <v>3359.8150082792718</v>
      </c>
      <c r="G23" s="7">
        <f t="shared" si="3"/>
        <v>3023.8335074513448</v>
      </c>
      <c r="H23" s="7">
        <v>59.87</v>
      </c>
      <c r="I23" s="4">
        <f t="shared" si="21"/>
        <v>6443.5185157306159</v>
      </c>
      <c r="J23" s="28">
        <f t="shared" si="4"/>
        <v>403.18780099351306</v>
      </c>
      <c r="K23" s="7">
        <f t="shared" si="5"/>
        <v>2244.3704255305533</v>
      </c>
      <c r="L23" s="4">
        <f t="shared" si="6"/>
        <v>2587.6882265240665</v>
      </c>
      <c r="M23" s="19">
        <f t="shared" si="7"/>
        <v>0.40159552893449774</v>
      </c>
      <c r="N23" s="28">
        <f>F23*1.015+0.01</f>
        <v>3410.2222334034609</v>
      </c>
      <c r="O23" s="7">
        <f t="shared" si="22"/>
        <v>3282.3388996508311</v>
      </c>
      <c r="P23" s="4">
        <f t="shared" si="8"/>
        <v>6692.5611330542924</v>
      </c>
      <c r="Q23" s="33">
        <f t="shared" si="23"/>
        <v>249.0426173236765</v>
      </c>
      <c r="R23" s="35">
        <f t="shared" si="24"/>
        <v>3.8650097259080834E-2</v>
      </c>
      <c r="S23" s="28">
        <f t="shared" si="49"/>
        <v>3460.6094585276501</v>
      </c>
      <c r="T23" s="7">
        <f t="shared" si="25"/>
        <v>3547.1246949908409</v>
      </c>
      <c r="U23" s="4">
        <f t="shared" si="10"/>
        <v>7007.7341535184914</v>
      </c>
      <c r="V23" s="33">
        <f t="shared" si="26"/>
        <v>564.21563778787549</v>
      </c>
      <c r="W23" s="35">
        <f t="shared" si="27"/>
        <v>8.7563283384761159E-2</v>
      </c>
      <c r="X23" s="28">
        <f t="shared" si="28"/>
        <v>3527.8057586932355</v>
      </c>
      <c r="Y23" s="7">
        <f t="shared" si="29"/>
        <v>3810.0302193886946</v>
      </c>
      <c r="Z23" s="4">
        <f t="shared" si="11"/>
        <v>7337.8359780819301</v>
      </c>
      <c r="AA23" s="33">
        <f t="shared" si="30"/>
        <v>894.31746235131413</v>
      </c>
      <c r="AB23" s="35">
        <f t="shared" si="31"/>
        <v>0.13879334096239646</v>
      </c>
      <c r="AC23" s="28">
        <f t="shared" si="32"/>
        <v>3561.4039087760284</v>
      </c>
      <c r="AD23" s="7">
        <f t="shared" si="33"/>
        <v>4024.3864169169119</v>
      </c>
      <c r="AE23" s="4">
        <f t="shared" si="12"/>
        <v>7585.7903256929403</v>
      </c>
      <c r="AF23" s="33">
        <f t="shared" si="34"/>
        <v>1142.2718099623244</v>
      </c>
      <c r="AG23" s="35">
        <f t="shared" si="35"/>
        <v>0.17727454451689501</v>
      </c>
      <c r="AH23" s="28">
        <f>F23*1.075+0.01</f>
        <v>3611.8111339002171</v>
      </c>
      <c r="AI23" s="7">
        <f t="shared" si="36"/>
        <v>4379.3209998540133</v>
      </c>
      <c r="AJ23" s="4">
        <f t="shared" si="14"/>
        <v>7991.1321337542304</v>
      </c>
      <c r="AK23" s="33">
        <f t="shared" si="37"/>
        <v>1547.6136180236144</v>
      </c>
      <c r="AL23" s="35">
        <f t="shared" si="38"/>
        <v>0.24018144966068031</v>
      </c>
      <c r="AM23" s="28">
        <f>F23*1.09</f>
        <v>3662.1983590244063</v>
      </c>
      <c r="AN23" s="7">
        <f t="shared" si="39"/>
        <v>4669.3029077561177</v>
      </c>
      <c r="AO23" s="4">
        <f t="shared" si="16"/>
        <v>8331.501266780524</v>
      </c>
      <c r="AP23" s="33">
        <f t="shared" si="40"/>
        <v>1887.9827510499081</v>
      </c>
      <c r="AQ23" s="35">
        <f t="shared" si="41"/>
        <v>0.29300493921772086</v>
      </c>
      <c r="AR23" s="28">
        <f>F23*1.105</f>
        <v>3712.5955841485952</v>
      </c>
      <c r="AS23" s="7">
        <f t="shared" si="42"/>
        <v>4965.5965937987457</v>
      </c>
      <c r="AT23" s="4">
        <f t="shared" si="17"/>
        <v>8678.1921779473414</v>
      </c>
      <c r="AU23" s="33">
        <f t="shared" si="43"/>
        <v>2234.6736622167255</v>
      </c>
      <c r="AV23" s="35">
        <f t="shared" si="44"/>
        <v>0.34680953531229836</v>
      </c>
      <c r="AW23" s="28">
        <f>F23*1.12+0.01</f>
        <v>3763.0028092727848</v>
      </c>
      <c r="AX23" s="7">
        <f t="shared" si="45"/>
        <v>5268.2039329818981</v>
      </c>
      <c r="AY23" s="4">
        <f t="shared" si="19"/>
        <v>9031.2067422546825</v>
      </c>
      <c r="AZ23" s="33">
        <f t="shared" si="46"/>
        <v>2587.6882265240665</v>
      </c>
      <c r="BA23" s="35">
        <f t="shared" si="47"/>
        <v>0.40159552893449774</v>
      </c>
    </row>
    <row r="24" spans="1:53" ht="15.6" x14ac:dyDescent="0.3">
      <c r="A24" s="14" t="s">
        <v>7</v>
      </c>
      <c r="B24" s="15">
        <f t="shared" si="53"/>
        <v>5</v>
      </c>
      <c r="C24" s="10">
        <f>F24*(1+0.12)+0.01</f>
        <v>3653.4010769638689</v>
      </c>
      <c r="D24" s="7">
        <f t="shared" si="1"/>
        <v>5114.7615077494165</v>
      </c>
      <c r="E24" s="4">
        <f t="shared" si="2"/>
        <v>8768.1625847132855</v>
      </c>
      <c r="F24" s="10">
        <v>3261.9563187177396</v>
      </c>
      <c r="G24" s="7">
        <f t="shared" si="3"/>
        <v>2935.7606868459657</v>
      </c>
      <c r="H24" s="7">
        <v>59.87</v>
      </c>
      <c r="I24" s="4">
        <f t="shared" si="21"/>
        <v>6257.5870055637051</v>
      </c>
      <c r="J24" s="28">
        <f t="shared" si="4"/>
        <v>391.44475824612937</v>
      </c>
      <c r="K24" s="7">
        <f t="shared" si="5"/>
        <v>2179.0008209034509</v>
      </c>
      <c r="L24" s="4">
        <f t="shared" si="6"/>
        <v>2510.5755791495803</v>
      </c>
      <c r="M24" s="19">
        <f t="shared" si="7"/>
        <v>0.40120506145857721</v>
      </c>
      <c r="N24" s="28">
        <f t="shared" ref="N24:N41" si="55">F24*1.015</f>
        <v>3310.8856634985054</v>
      </c>
      <c r="O24" s="7">
        <f t="shared" si="22"/>
        <v>3186.7274511173114</v>
      </c>
      <c r="P24" s="4">
        <f t="shared" si="8"/>
        <v>6497.6131146158168</v>
      </c>
      <c r="Q24" s="33">
        <f t="shared" si="23"/>
        <v>240.02610905211168</v>
      </c>
      <c r="R24" s="35">
        <f t="shared" si="24"/>
        <v>3.8357614338993803E-2</v>
      </c>
      <c r="S24" s="28">
        <f t="shared" si="49"/>
        <v>3359.8150082792718</v>
      </c>
      <c r="T24" s="7">
        <f t="shared" si="25"/>
        <v>3443.8103834862532</v>
      </c>
      <c r="U24" s="4">
        <f t="shared" si="10"/>
        <v>6803.6253917655249</v>
      </c>
      <c r="V24" s="33">
        <f t="shared" si="26"/>
        <v>546.03838620181978</v>
      </c>
      <c r="W24" s="35">
        <f t="shared" si="27"/>
        <v>8.7260214794669208E-2</v>
      </c>
      <c r="X24" s="28">
        <f t="shared" si="28"/>
        <v>3425.0541346536265</v>
      </c>
      <c r="Y24" s="7">
        <f t="shared" si="29"/>
        <v>3699.0584654259169</v>
      </c>
      <c r="Z24" s="4">
        <f t="shared" si="11"/>
        <v>7124.112600079543</v>
      </c>
      <c r="AA24" s="33">
        <f t="shared" si="30"/>
        <v>866.52559451583784</v>
      </c>
      <c r="AB24" s="35">
        <f t="shared" si="31"/>
        <v>0.13847599621793485</v>
      </c>
      <c r="AC24" s="28">
        <f t="shared" si="32"/>
        <v>3457.6736978408039</v>
      </c>
      <c r="AD24" s="7">
        <f t="shared" si="33"/>
        <v>3907.171278560108</v>
      </c>
      <c r="AE24" s="4">
        <f t="shared" si="12"/>
        <v>7364.8449764009119</v>
      </c>
      <c r="AF24" s="33">
        <f t="shared" si="34"/>
        <v>1107.2579708372068</v>
      </c>
      <c r="AG24" s="35">
        <f t="shared" si="35"/>
        <v>0.17694647630991447</v>
      </c>
      <c r="AH24" s="28">
        <f>F24*1.075+0.01</f>
        <v>3506.61304262157</v>
      </c>
      <c r="AI24" s="7">
        <f t="shared" si="36"/>
        <v>4251.7683141786529</v>
      </c>
      <c r="AJ24" s="4">
        <f t="shared" si="14"/>
        <v>7758.3813568002224</v>
      </c>
      <c r="AK24" s="33">
        <f t="shared" si="37"/>
        <v>1500.7943512365173</v>
      </c>
      <c r="AL24" s="35">
        <f t="shared" si="38"/>
        <v>0.23983595432267116</v>
      </c>
      <c r="AM24" s="28">
        <f>F24*1.09+0.01</f>
        <v>3555.5423874023368</v>
      </c>
      <c r="AN24" s="7">
        <f t="shared" si="39"/>
        <v>4533.3165439379791</v>
      </c>
      <c r="AO24" s="4">
        <f t="shared" si="16"/>
        <v>8088.8589313403154</v>
      </c>
      <c r="AP24" s="33">
        <f t="shared" si="40"/>
        <v>1831.2719257766103</v>
      </c>
      <c r="AQ24" s="35">
        <f t="shared" si="41"/>
        <v>0.29264825629246571</v>
      </c>
      <c r="AR24" s="28">
        <f>F24*1.105+0.01</f>
        <v>3604.4717321831022</v>
      </c>
      <c r="AS24" s="7">
        <f t="shared" si="42"/>
        <v>4820.9809417948991</v>
      </c>
      <c r="AT24" s="4">
        <f t="shared" si="17"/>
        <v>8425.4526739780013</v>
      </c>
      <c r="AU24" s="33">
        <f t="shared" si="43"/>
        <v>2167.8656684142961</v>
      </c>
      <c r="AV24" s="35">
        <f t="shared" si="44"/>
        <v>0.34643795867110078</v>
      </c>
      <c r="AW24" s="28">
        <f>F24*1.12+0.01</f>
        <v>3653.4010769638689</v>
      </c>
      <c r="AX24" s="7">
        <f t="shared" si="45"/>
        <v>5114.7615077494165</v>
      </c>
      <c r="AY24" s="4">
        <f t="shared" si="19"/>
        <v>8768.1625847132855</v>
      </c>
      <c r="AZ24" s="33">
        <f t="shared" si="46"/>
        <v>2510.5755791495803</v>
      </c>
      <c r="BA24" s="35">
        <f t="shared" si="47"/>
        <v>0.40120506145857721</v>
      </c>
    </row>
    <row r="25" spans="1:53" ht="15.6" x14ac:dyDescent="0.3">
      <c r="A25" s="14" t="s">
        <v>6</v>
      </c>
      <c r="B25" s="15">
        <f t="shared" si="53"/>
        <v>4</v>
      </c>
      <c r="C25" s="10">
        <f>F25*(1+0.12)</f>
        <v>3546.9816281202607</v>
      </c>
      <c r="D25" s="7">
        <f t="shared" si="1"/>
        <v>4965.7742793683647</v>
      </c>
      <c r="E25" s="4">
        <f t="shared" si="2"/>
        <v>8512.7559074886249</v>
      </c>
      <c r="F25" s="10">
        <v>3166.9478822502324</v>
      </c>
      <c r="G25" s="7">
        <f t="shared" si="3"/>
        <v>2850.2530940252091</v>
      </c>
      <c r="H25" s="7">
        <v>59.87</v>
      </c>
      <c r="I25" s="4">
        <f t="shared" si="21"/>
        <v>6077.0709762754414</v>
      </c>
      <c r="J25" s="28">
        <f t="shared" si="4"/>
        <v>380.03374587002827</v>
      </c>
      <c r="K25" s="7">
        <f t="shared" si="5"/>
        <v>2115.5211853431556</v>
      </c>
      <c r="L25" s="4">
        <f t="shared" si="6"/>
        <v>2435.6849312131835</v>
      </c>
      <c r="M25" s="19">
        <f t="shared" si="7"/>
        <v>0.40079915813423383</v>
      </c>
      <c r="N25" s="28">
        <f t="shared" si="55"/>
        <v>3214.4521004839858</v>
      </c>
      <c r="O25" s="7">
        <f t="shared" si="22"/>
        <v>3093.9101467158362</v>
      </c>
      <c r="P25" s="4">
        <f t="shared" si="8"/>
        <v>6308.3622471998224</v>
      </c>
      <c r="Q25" s="33">
        <f t="shared" si="23"/>
        <v>231.29127092438102</v>
      </c>
      <c r="R25" s="35">
        <f t="shared" si="24"/>
        <v>3.8059662595241968E-2</v>
      </c>
      <c r="S25" s="28">
        <f t="shared" si="49"/>
        <v>3261.9563187177396</v>
      </c>
      <c r="T25" s="7">
        <f t="shared" si="25"/>
        <v>3343.5052266856828</v>
      </c>
      <c r="U25" s="4">
        <f t="shared" si="10"/>
        <v>6605.4615454034229</v>
      </c>
      <c r="V25" s="33">
        <f t="shared" si="26"/>
        <v>528.39056912798151</v>
      </c>
      <c r="W25" s="35">
        <f t="shared" si="27"/>
        <v>8.6948230683957767E-2</v>
      </c>
      <c r="X25" s="28">
        <f t="shared" si="28"/>
        <v>3325.2952763627441</v>
      </c>
      <c r="Y25" s="7">
        <f t="shared" si="29"/>
        <v>3591.318898471764</v>
      </c>
      <c r="Z25" s="4">
        <f t="shared" si="11"/>
        <v>6916.614174834508</v>
      </c>
      <c r="AA25" s="33">
        <f t="shared" si="30"/>
        <v>839.5431985590667</v>
      </c>
      <c r="AB25" s="35">
        <f t="shared" si="31"/>
        <v>0.13814931598406507</v>
      </c>
      <c r="AC25" s="28">
        <f t="shared" si="32"/>
        <v>3356.9647551852463</v>
      </c>
      <c r="AD25" s="7">
        <f t="shared" si="33"/>
        <v>3793.370173359328</v>
      </c>
      <c r="AE25" s="4">
        <f t="shared" si="12"/>
        <v>7150.3349285445747</v>
      </c>
      <c r="AF25" s="33">
        <f t="shared" si="34"/>
        <v>1073.2639522691334</v>
      </c>
      <c r="AG25" s="35">
        <f t="shared" si="35"/>
        <v>0.17660875715605398</v>
      </c>
      <c r="AH25" s="28">
        <f>F25*1.075</f>
        <v>3404.4689734189997</v>
      </c>
      <c r="AI25" s="7">
        <f t="shared" si="36"/>
        <v>4127.9186302705366</v>
      </c>
      <c r="AJ25" s="4">
        <f t="shared" si="14"/>
        <v>7532.3876036895363</v>
      </c>
      <c r="AK25" s="33">
        <f t="shared" si="37"/>
        <v>1455.3166274140949</v>
      </c>
      <c r="AL25" s="35">
        <f t="shared" si="38"/>
        <v>0.2394766546409566</v>
      </c>
      <c r="AM25" s="28">
        <f>F25*1.09+0.01</f>
        <v>3451.9831916527537</v>
      </c>
      <c r="AN25" s="7">
        <f t="shared" si="39"/>
        <v>4401.2785693572605</v>
      </c>
      <c r="AO25" s="4">
        <f t="shared" si="16"/>
        <v>7853.2617610100142</v>
      </c>
      <c r="AP25" s="33">
        <f t="shared" si="40"/>
        <v>1776.1907847345728</v>
      </c>
      <c r="AQ25" s="35">
        <f t="shared" si="41"/>
        <v>0.29227744610334916</v>
      </c>
      <c r="AR25" s="28">
        <f>F25*1.105</f>
        <v>3499.4774098865068</v>
      </c>
      <c r="AS25" s="7">
        <f t="shared" si="42"/>
        <v>4680.5510357232024</v>
      </c>
      <c r="AT25" s="4">
        <f t="shared" si="17"/>
        <v>8180.0284456097088</v>
      </c>
      <c r="AU25" s="33">
        <f t="shared" si="43"/>
        <v>2102.9574693342674</v>
      </c>
      <c r="AV25" s="35">
        <f t="shared" si="44"/>
        <v>0.346047870354666</v>
      </c>
      <c r="AW25" s="28">
        <f>F25*1.12</f>
        <v>3546.9816281202607</v>
      </c>
      <c r="AX25" s="7">
        <f t="shared" si="45"/>
        <v>4965.7742793683647</v>
      </c>
      <c r="AY25" s="4">
        <f t="shared" si="19"/>
        <v>8512.7559074886249</v>
      </c>
      <c r="AZ25" s="33">
        <f t="shared" si="46"/>
        <v>2435.6849312131835</v>
      </c>
      <c r="BA25" s="35">
        <f t="shared" si="47"/>
        <v>0.40079915813423383</v>
      </c>
    </row>
    <row r="26" spans="1:53" ht="15.6" x14ac:dyDescent="0.3">
      <c r="A26" s="14"/>
      <c r="B26" s="15">
        <f t="shared" si="53"/>
        <v>3</v>
      </c>
      <c r="C26" s="10">
        <f>F26*(1+0.12)</f>
        <v>3355.7063652982602</v>
      </c>
      <c r="D26" s="7">
        <f t="shared" si="1"/>
        <v>4697.9889114175639</v>
      </c>
      <c r="E26" s="4">
        <f t="shared" si="2"/>
        <v>8053.6952767158236</v>
      </c>
      <c r="F26" s="10">
        <v>2996.1663975877318</v>
      </c>
      <c r="G26" s="7">
        <f t="shared" si="3"/>
        <v>2696.5497578289587</v>
      </c>
      <c r="H26" s="7">
        <v>59.87</v>
      </c>
      <c r="I26" s="4">
        <f t="shared" si="21"/>
        <v>5752.5861554166904</v>
      </c>
      <c r="J26" s="28">
        <f t="shared" si="4"/>
        <v>359.53996771052834</v>
      </c>
      <c r="K26" s="7">
        <f t="shared" si="5"/>
        <v>2001.4391535886052</v>
      </c>
      <c r="L26" s="4">
        <f t="shared" si="6"/>
        <v>2301.1091212991332</v>
      </c>
      <c r="M26" s="19">
        <f t="shared" si="7"/>
        <v>0.40001297835972205</v>
      </c>
      <c r="N26" s="28">
        <f t="shared" si="55"/>
        <v>3041.1088935515477</v>
      </c>
      <c r="O26" s="7">
        <f t="shared" si="22"/>
        <v>2927.0673100433646</v>
      </c>
      <c r="P26" s="4">
        <f t="shared" si="8"/>
        <v>5968.1762035949123</v>
      </c>
      <c r="Q26" s="33">
        <f t="shared" si="23"/>
        <v>215.59004817822188</v>
      </c>
      <c r="R26" s="35">
        <f t="shared" si="24"/>
        <v>3.7477065506480112E-2</v>
      </c>
      <c r="S26" s="28">
        <f>F26*1.03+0.01</f>
        <v>3086.0613895153642</v>
      </c>
      <c r="T26" s="7">
        <f t="shared" si="25"/>
        <v>3163.2129242532483</v>
      </c>
      <c r="U26" s="4">
        <f t="shared" si="10"/>
        <v>6249.274313768612</v>
      </c>
      <c r="V26" s="33">
        <f t="shared" si="26"/>
        <v>496.68815835192163</v>
      </c>
      <c r="W26" s="35">
        <f t="shared" si="27"/>
        <v>8.6341715696728036E-2</v>
      </c>
      <c r="X26" s="28">
        <f t="shared" si="28"/>
        <v>3145.9747174671184</v>
      </c>
      <c r="Y26" s="7">
        <f t="shared" si="29"/>
        <v>3397.6526948644882</v>
      </c>
      <c r="Z26" s="4">
        <f t="shared" si="11"/>
        <v>6543.627412331607</v>
      </c>
      <c r="AA26" s="33">
        <f t="shared" si="30"/>
        <v>791.04125691491663</v>
      </c>
      <c r="AB26" s="35">
        <f t="shared" si="31"/>
        <v>0.13751054491727421</v>
      </c>
      <c r="AC26" s="28">
        <f t="shared" si="32"/>
        <v>3175.9363814429958</v>
      </c>
      <c r="AD26" s="7">
        <f t="shared" si="33"/>
        <v>3588.8081110305848</v>
      </c>
      <c r="AE26" s="4">
        <f t="shared" si="12"/>
        <v>6764.744492473581</v>
      </c>
      <c r="AF26" s="33">
        <f t="shared" si="34"/>
        <v>1012.1583370568906</v>
      </c>
      <c r="AG26" s="35">
        <f t="shared" si="35"/>
        <v>0.17594840124277539</v>
      </c>
      <c r="AH26" s="28">
        <f>F26*1.075</f>
        <v>3220.8788774068116</v>
      </c>
      <c r="AI26" s="7">
        <f t="shared" si="36"/>
        <v>3905.3156388557586</v>
      </c>
      <c r="AJ26" s="4">
        <f t="shared" si="14"/>
        <v>7126.1945162625707</v>
      </c>
      <c r="AK26" s="33">
        <f t="shared" si="37"/>
        <v>1373.6083608458803</v>
      </c>
      <c r="AL26" s="35">
        <f t="shared" si="38"/>
        <v>0.23878101496184936</v>
      </c>
      <c r="AM26" s="28">
        <f>F26*1.09+0.01</f>
        <v>3265.8313733706282</v>
      </c>
      <c r="AN26" s="7">
        <f t="shared" si="39"/>
        <v>4163.9350010475509</v>
      </c>
      <c r="AO26" s="4">
        <f t="shared" si="16"/>
        <v>7429.7663744181791</v>
      </c>
      <c r="AP26" s="33">
        <f t="shared" si="40"/>
        <v>1677.1802190014887</v>
      </c>
      <c r="AQ26" s="35">
        <f t="shared" si="41"/>
        <v>0.29155238595118471</v>
      </c>
      <c r="AR26" s="28">
        <f>F26*1.105</f>
        <v>3310.7638693344434</v>
      </c>
      <c r="AS26" s="7">
        <f t="shared" si="42"/>
        <v>4428.1466752348178</v>
      </c>
      <c r="AT26" s="4">
        <f t="shared" si="17"/>
        <v>7738.9105445692612</v>
      </c>
      <c r="AU26" s="33">
        <f t="shared" si="43"/>
        <v>1986.3243891525708</v>
      </c>
      <c r="AV26" s="35">
        <f t="shared" si="44"/>
        <v>0.34529241900744567</v>
      </c>
      <c r="AW26" s="28">
        <f>F26*1.12</f>
        <v>3355.7063652982602</v>
      </c>
      <c r="AX26" s="7">
        <f t="shared" si="45"/>
        <v>4697.9889114175639</v>
      </c>
      <c r="AY26" s="4">
        <f t="shared" si="19"/>
        <v>8053.6952767158236</v>
      </c>
      <c r="AZ26" s="33">
        <f t="shared" si="46"/>
        <v>2301.1091212991332</v>
      </c>
      <c r="BA26" s="35">
        <f t="shared" si="47"/>
        <v>0.40001297835972205</v>
      </c>
    </row>
    <row r="27" spans="1:53" ht="15.6" x14ac:dyDescent="0.3">
      <c r="A27" s="14"/>
      <c r="B27" s="15">
        <f t="shared" si="53"/>
        <v>2</v>
      </c>
      <c r="C27" s="10">
        <f>F27*(1+0.12)</f>
        <v>3257.9673449497668</v>
      </c>
      <c r="D27" s="7">
        <f t="shared" si="1"/>
        <v>4561.1542829296732</v>
      </c>
      <c r="E27" s="4">
        <f t="shared" si="2"/>
        <v>7819.12162787944</v>
      </c>
      <c r="F27" s="10">
        <v>2908.8994151337201</v>
      </c>
      <c r="G27" s="7">
        <f t="shared" si="3"/>
        <v>2618.0094736203482</v>
      </c>
      <c r="H27" s="7">
        <v>59.87</v>
      </c>
      <c r="I27" s="4">
        <f t="shared" si="21"/>
        <v>5586.7788887540682</v>
      </c>
      <c r="J27" s="28">
        <f t="shared" si="4"/>
        <v>349.06792981604667</v>
      </c>
      <c r="K27" s="7">
        <f t="shared" si="5"/>
        <v>1943.144809309325</v>
      </c>
      <c r="L27" s="4">
        <f t="shared" si="6"/>
        <v>2232.3427391253717</v>
      </c>
      <c r="M27" s="19">
        <f t="shared" si="7"/>
        <v>0.39957599603932348</v>
      </c>
      <c r="N27" s="28">
        <f t="shared" si="55"/>
        <v>2952.5329063607255</v>
      </c>
      <c r="O27" s="7">
        <f t="shared" si="22"/>
        <v>2841.8129223721985</v>
      </c>
      <c r="P27" s="4">
        <f t="shared" si="8"/>
        <v>5794.345828732924</v>
      </c>
      <c r="Q27" s="33">
        <f t="shared" si="23"/>
        <v>207.56693997885577</v>
      </c>
      <c r="R27" s="35">
        <f t="shared" si="24"/>
        <v>3.7153240554531085E-2</v>
      </c>
      <c r="S27" s="28">
        <f>F27*1.03</f>
        <v>2996.1663975877318</v>
      </c>
      <c r="T27" s="7">
        <f t="shared" si="25"/>
        <v>3071.0705575274246</v>
      </c>
      <c r="U27" s="4">
        <f t="shared" si="10"/>
        <v>6067.2369551151569</v>
      </c>
      <c r="V27" s="33">
        <f t="shared" si="26"/>
        <v>480.45806636108864</v>
      </c>
      <c r="W27" s="35">
        <f t="shared" si="27"/>
        <v>8.5999119694575507E-2</v>
      </c>
      <c r="X27" s="28">
        <f t="shared" si="28"/>
        <v>3054.3443858904061</v>
      </c>
      <c r="Y27" s="7">
        <f t="shared" si="29"/>
        <v>3298.6919367616388</v>
      </c>
      <c r="Z27" s="4">
        <f t="shared" si="11"/>
        <v>6353.0363226520449</v>
      </c>
      <c r="AA27" s="33">
        <f t="shared" si="30"/>
        <v>766.25743389797663</v>
      </c>
      <c r="AB27" s="35">
        <f t="shared" si="31"/>
        <v>0.13715549678195033</v>
      </c>
      <c r="AC27" s="28">
        <f t="shared" si="32"/>
        <v>3083.4333800417435</v>
      </c>
      <c r="AD27" s="7">
        <f t="shared" si="33"/>
        <v>3484.27971944717</v>
      </c>
      <c r="AE27" s="4">
        <f t="shared" si="12"/>
        <v>6567.7130994889139</v>
      </c>
      <c r="AF27" s="33">
        <f t="shared" si="34"/>
        <v>980.93421073484569</v>
      </c>
      <c r="AG27" s="35">
        <f t="shared" si="35"/>
        <v>0.17558135560178006</v>
      </c>
      <c r="AH27" s="28">
        <f>F27*1.075</f>
        <v>3127.0668712687489</v>
      </c>
      <c r="AI27" s="7">
        <f t="shared" si="36"/>
        <v>3791.5685814133576</v>
      </c>
      <c r="AJ27" s="4">
        <f t="shared" si="14"/>
        <v>6918.6354526821069</v>
      </c>
      <c r="AK27" s="33">
        <f t="shared" si="37"/>
        <v>1331.8565639280387</v>
      </c>
      <c r="AL27" s="35">
        <f t="shared" si="38"/>
        <v>0.23839435754456031</v>
      </c>
      <c r="AM27" s="28">
        <f>F27*1.09</f>
        <v>3170.7003624957551</v>
      </c>
      <c r="AN27" s="7">
        <f t="shared" si="39"/>
        <v>4042.6429621820876</v>
      </c>
      <c r="AO27" s="4">
        <f t="shared" si="16"/>
        <v>7213.3433246778422</v>
      </c>
      <c r="AP27" s="33">
        <f t="shared" si="40"/>
        <v>1626.564435923774</v>
      </c>
      <c r="AQ27" s="35">
        <f t="shared" si="41"/>
        <v>0.29114530363783936</v>
      </c>
      <c r="AR27" s="28">
        <f>F27*1.105</f>
        <v>3214.3338537227605</v>
      </c>
      <c r="AS27" s="7">
        <f t="shared" si="42"/>
        <v>4299.171529354192</v>
      </c>
      <c r="AT27" s="4">
        <f t="shared" si="17"/>
        <v>7513.5053830769521</v>
      </c>
      <c r="AU27" s="33">
        <f t="shared" si="43"/>
        <v>1926.7264943228838</v>
      </c>
      <c r="AV27" s="35">
        <f t="shared" si="44"/>
        <v>0.3448725164694269</v>
      </c>
      <c r="AW27" s="28">
        <f>F27*1.12</f>
        <v>3257.9673449497668</v>
      </c>
      <c r="AX27" s="7">
        <f t="shared" si="45"/>
        <v>4561.1542829296732</v>
      </c>
      <c r="AY27" s="4">
        <f t="shared" si="19"/>
        <v>7819.12162787944</v>
      </c>
      <c r="AZ27" s="33">
        <f t="shared" si="46"/>
        <v>2232.3427391253717</v>
      </c>
      <c r="BA27" s="35">
        <f t="shared" si="47"/>
        <v>0.39957599603932348</v>
      </c>
    </row>
    <row r="28" spans="1:53" ht="16.2" thickBot="1" x14ac:dyDescent="0.35">
      <c r="A28" s="16"/>
      <c r="B28" s="17">
        <f t="shared" si="53"/>
        <v>1</v>
      </c>
      <c r="C28" s="11">
        <f>F28*(1+0.12)-0.01</f>
        <v>3163.0650921842393</v>
      </c>
      <c r="D28" s="8">
        <f t="shared" si="1"/>
        <v>4428.291129057935</v>
      </c>
      <c r="E28" s="5">
        <f t="shared" si="2"/>
        <v>7591.3562212421748</v>
      </c>
      <c r="F28" s="11">
        <v>2824.1741894502138</v>
      </c>
      <c r="G28" s="8">
        <f t="shared" si="3"/>
        <v>2541.7567705051924</v>
      </c>
      <c r="H28" s="8">
        <v>59.87</v>
      </c>
      <c r="I28" s="5">
        <f t="shared" si="21"/>
        <v>5425.8009599554061</v>
      </c>
      <c r="J28" s="29">
        <f t="shared" si="4"/>
        <v>338.89090273402553</v>
      </c>
      <c r="K28" s="8">
        <f t="shared" si="5"/>
        <v>1886.5343585527426</v>
      </c>
      <c r="L28" s="5">
        <f t="shared" si="6"/>
        <v>2165.5552612867687</v>
      </c>
      <c r="M28" s="26">
        <f t="shared" si="7"/>
        <v>0.39912176603407268</v>
      </c>
      <c r="N28" s="29">
        <f t="shared" si="55"/>
        <v>2866.5368022919665</v>
      </c>
      <c r="O28" s="8">
        <f t="shared" si="22"/>
        <v>2759.0416722060177</v>
      </c>
      <c r="P28" s="5">
        <f t="shared" si="8"/>
        <v>5625.5784744979846</v>
      </c>
      <c r="Q28" s="36">
        <f t="shared" si="23"/>
        <v>199.7775145425785</v>
      </c>
      <c r="R28" s="37">
        <f t="shared" si="24"/>
        <v>3.6819912123024219E-2</v>
      </c>
      <c r="S28" s="29">
        <f>F28*1.03</f>
        <v>2908.8994151337201</v>
      </c>
      <c r="T28" s="8">
        <f t="shared" si="25"/>
        <v>2981.6219005120629</v>
      </c>
      <c r="U28" s="5">
        <f t="shared" si="10"/>
        <v>5890.521315645783</v>
      </c>
      <c r="V28" s="36">
        <f t="shared" si="26"/>
        <v>464.72035569037689</v>
      </c>
      <c r="W28" s="37">
        <f t="shared" si="27"/>
        <v>8.5650092791866139E-2</v>
      </c>
      <c r="X28" s="29">
        <f t="shared" si="28"/>
        <v>2965.3828989227245</v>
      </c>
      <c r="Y28" s="8">
        <f t="shared" si="29"/>
        <v>3202.6135308365429</v>
      </c>
      <c r="Z28" s="5">
        <f t="shared" si="11"/>
        <v>6167.9964297592669</v>
      </c>
      <c r="AA28" s="36">
        <f t="shared" si="30"/>
        <v>742.19546980386076</v>
      </c>
      <c r="AB28" s="37">
        <f t="shared" si="31"/>
        <v>0.13679002884211233</v>
      </c>
      <c r="AC28" s="29">
        <f t="shared" si="32"/>
        <v>2993.6246408172269</v>
      </c>
      <c r="AD28" s="8">
        <f t="shared" si="33"/>
        <v>3382.7958441234659</v>
      </c>
      <c r="AE28" s="5">
        <f t="shared" si="12"/>
        <v>6376.4204849406924</v>
      </c>
      <c r="AF28" s="36">
        <f t="shared" si="34"/>
        <v>950.61952498528626</v>
      </c>
      <c r="AG28" s="37">
        <f t="shared" si="35"/>
        <v>0.17520353805848035</v>
      </c>
      <c r="AH28" s="29">
        <f>F28*1.075-0.01</f>
        <v>3035.9772536589794</v>
      </c>
      <c r="AI28" s="8">
        <f t="shared" si="36"/>
        <v>3681.1224200615125</v>
      </c>
      <c r="AJ28" s="5">
        <f t="shared" si="14"/>
        <v>6717.0996737204914</v>
      </c>
      <c r="AK28" s="36">
        <f t="shared" si="37"/>
        <v>1291.2987137650853</v>
      </c>
      <c r="AL28" s="37">
        <f t="shared" si="38"/>
        <v>0.23799227492777367</v>
      </c>
      <c r="AM28" s="29">
        <f>F28*1.09</f>
        <v>3078.3498665007332</v>
      </c>
      <c r="AN28" s="8">
        <f t="shared" si="39"/>
        <v>3924.8960797884347</v>
      </c>
      <c r="AO28" s="5">
        <f t="shared" si="16"/>
        <v>7003.2459462891675</v>
      </c>
      <c r="AP28" s="36">
        <f t="shared" si="40"/>
        <v>1577.4449863337613</v>
      </c>
      <c r="AQ28" s="37">
        <f t="shared" si="41"/>
        <v>0.29073034524781499</v>
      </c>
      <c r="AR28" s="29">
        <f>F28*1.105</f>
        <v>3120.7124793424864</v>
      </c>
      <c r="AS28" s="8">
        <f t="shared" si="42"/>
        <v>4173.9529411205749</v>
      </c>
      <c r="AT28" s="5">
        <f t="shared" si="17"/>
        <v>7294.6654204630613</v>
      </c>
      <c r="AU28" s="36">
        <f t="shared" si="43"/>
        <v>1868.8644605076552</v>
      </c>
      <c r="AV28" s="37">
        <f t="shared" si="44"/>
        <v>0.34444029080694755</v>
      </c>
      <c r="AW28" s="29">
        <f>F28*1.12-0.01</f>
        <v>3163.0650921842393</v>
      </c>
      <c r="AX28" s="8">
        <f t="shared" si="45"/>
        <v>4428.291129057935</v>
      </c>
      <c r="AY28" s="5">
        <f t="shared" si="19"/>
        <v>7591.3562212421748</v>
      </c>
      <c r="AZ28" s="36">
        <f t="shared" si="46"/>
        <v>2165.5552612867687</v>
      </c>
      <c r="BA28" s="37">
        <f t="shared" si="47"/>
        <v>0.39912176603407268</v>
      </c>
    </row>
    <row r="29" spans="1:53" ht="15.6" x14ac:dyDescent="0.3">
      <c r="A29" s="20"/>
      <c r="B29" s="21">
        <v>13</v>
      </c>
      <c r="C29" s="9">
        <f>F29*(1+0.12)-0.01</f>
        <v>2812.727398278997</v>
      </c>
      <c r="D29" s="6">
        <f t="shared" si="1"/>
        <v>3937.8183575905955</v>
      </c>
      <c r="E29" s="3">
        <f t="shared" si="2"/>
        <v>6750.5457558695925</v>
      </c>
      <c r="F29" s="9">
        <v>2511.3726770348189</v>
      </c>
      <c r="G29" s="6">
        <f t="shared" si="3"/>
        <v>2260.235409331337</v>
      </c>
      <c r="H29" s="23">
        <v>59.87</v>
      </c>
      <c r="I29" s="24">
        <f t="shared" si="21"/>
        <v>4831.4780863661554</v>
      </c>
      <c r="J29" s="30">
        <f t="shared" si="4"/>
        <v>301.35472124417811</v>
      </c>
      <c r="K29" s="6">
        <f t="shared" si="5"/>
        <v>1677.5829482592585</v>
      </c>
      <c r="L29" s="3">
        <f t="shared" si="6"/>
        <v>1919.0676695034372</v>
      </c>
      <c r="M29" s="18">
        <f t="shared" si="7"/>
        <v>0.39720094662517735</v>
      </c>
      <c r="N29" s="30">
        <f t="shared" si="55"/>
        <v>2549.0432671903409</v>
      </c>
      <c r="O29" s="6">
        <f t="shared" si="22"/>
        <v>2453.454144670703</v>
      </c>
      <c r="P29" s="3">
        <f t="shared" si="8"/>
        <v>5002.4974118610444</v>
      </c>
      <c r="Q29" s="38">
        <f t="shared" si="23"/>
        <v>171.01932549488902</v>
      </c>
      <c r="R29" s="34">
        <f t="shared" si="24"/>
        <v>3.5396895616164499E-2</v>
      </c>
      <c r="S29" s="30">
        <f>F29*1.03</f>
        <v>2586.7138573458637</v>
      </c>
      <c r="T29" s="6">
        <f t="shared" si="25"/>
        <v>2651.3817037795102</v>
      </c>
      <c r="U29" s="3">
        <f t="shared" si="10"/>
        <v>5238.0955611253739</v>
      </c>
      <c r="V29" s="38">
        <f t="shared" si="26"/>
        <v>406.61747475921857</v>
      </c>
      <c r="W29" s="34">
        <f t="shared" si="27"/>
        <v>8.4160057748506351E-2</v>
      </c>
      <c r="X29" s="30">
        <f t="shared" si="28"/>
        <v>2636.9413108865601</v>
      </c>
      <c r="Y29" s="6">
        <f t="shared" si="29"/>
        <v>2847.8966157574851</v>
      </c>
      <c r="Z29" s="3">
        <f t="shared" si="11"/>
        <v>5484.8379266440452</v>
      </c>
      <c r="AA29" s="38">
        <f t="shared" si="30"/>
        <v>653.35984027788982</v>
      </c>
      <c r="AB29" s="34">
        <f t="shared" si="31"/>
        <v>0.13522980516492292</v>
      </c>
      <c r="AC29" s="30">
        <f t="shared" si="32"/>
        <v>2662.0550376569081</v>
      </c>
      <c r="AD29" s="6">
        <f t="shared" si="33"/>
        <v>3008.1221925523059</v>
      </c>
      <c r="AE29" s="3">
        <f t="shared" si="12"/>
        <v>5670.177230209214</v>
      </c>
      <c r="AF29" s="38">
        <f t="shared" si="34"/>
        <v>838.69914384305866</v>
      </c>
      <c r="AG29" s="34">
        <f t="shared" si="35"/>
        <v>0.17359059253725392</v>
      </c>
      <c r="AH29" s="30">
        <f>F29*1.075-0.01</f>
        <v>2699.7156278124298</v>
      </c>
      <c r="AI29" s="6">
        <f t="shared" si="36"/>
        <v>3273.4051987225707</v>
      </c>
      <c r="AJ29" s="3">
        <f t="shared" si="14"/>
        <v>5973.1208265350006</v>
      </c>
      <c r="AK29" s="38">
        <f t="shared" si="37"/>
        <v>1141.6427401688452</v>
      </c>
      <c r="AL29" s="34">
        <f t="shared" si="38"/>
        <v>0.23629264580344936</v>
      </c>
      <c r="AM29" s="30">
        <f>F29*1.09+0.01</f>
        <v>2737.4062179679531</v>
      </c>
      <c r="AN29" s="6">
        <f t="shared" si="39"/>
        <v>3490.1929279091401</v>
      </c>
      <c r="AO29" s="3">
        <f t="shared" si="16"/>
        <v>6227.5991458770932</v>
      </c>
      <c r="AP29" s="38">
        <f t="shared" si="40"/>
        <v>1396.1210595109378</v>
      </c>
      <c r="AQ29" s="34">
        <f t="shared" si="41"/>
        <v>0.28896354998496671</v>
      </c>
      <c r="AR29" s="30">
        <f>F29*1.105-0.01</f>
        <v>2775.0568081234746</v>
      </c>
      <c r="AS29" s="6">
        <f t="shared" si="42"/>
        <v>3711.6384808651469</v>
      </c>
      <c r="AT29" s="3">
        <f t="shared" si="17"/>
        <v>6486.6952889886215</v>
      </c>
      <c r="AU29" s="38">
        <f t="shared" si="43"/>
        <v>1655.2172026224662</v>
      </c>
      <c r="AV29" s="34">
        <f t="shared" si="44"/>
        <v>0.34259023285095469</v>
      </c>
      <c r="AW29" s="30">
        <f>F29*1.12-0.01</f>
        <v>2812.727398278997</v>
      </c>
      <c r="AX29" s="6">
        <f t="shared" si="45"/>
        <v>3937.8183575905955</v>
      </c>
      <c r="AY29" s="3">
        <f t="shared" si="19"/>
        <v>6750.5457558695925</v>
      </c>
      <c r="AZ29" s="38">
        <f t="shared" si="46"/>
        <v>1919.0676695034372</v>
      </c>
      <c r="BA29" s="34">
        <f t="shared" si="47"/>
        <v>0.39720094662517735</v>
      </c>
    </row>
    <row r="30" spans="1:53" ht="15.6" x14ac:dyDescent="0.3">
      <c r="A30" s="14"/>
      <c r="B30" s="15">
        <f t="shared" ref="B30:B41" si="56">B29-1</f>
        <v>12</v>
      </c>
      <c r="C30" s="10">
        <f>F30*(1+0.12)+0.01</f>
        <v>2691.6247351952134</v>
      </c>
      <c r="D30" s="7">
        <f t="shared" si="1"/>
        <v>3768.2746292732986</v>
      </c>
      <c r="E30" s="4">
        <f t="shared" si="2"/>
        <v>6459.8993644685124</v>
      </c>
      <c r="F30" s="10">
        <v>2403.2274421385828</v>
      </c>
      <c r="G30" s="7">
        <f t="shared" si="3"/>
        <v>2162.9046979247246</v>
      </c>
      <c r="H30" s="7">
        <v>59.87</v>
      </c>
      <c r="I30" s="4">
        <f t="shared" si="21"/>
        <v>4626.0021400633077</v>
      </c>
      <c r="J30" s="28">
        <f t="shared" si="4"/>
        <v>288.39729305663059</v>
      </c>
      <c r="K30" s="7">
        <f t="shared" si="5"/>
        <v>1605.369931348574</v>
      </c>
      <c r="L30" s="4">
        <f t="shared" si="6"/>
        <v>1833.8972244052047</v>
      </c>
      <c r="M30" s="19">
        <f t="shared" si="7"/>
        <v>0.39643242023664682</v>
      </c>
      <c r="N30" s="28">
        <f t="shared" si="55"/>
        <v>2439.2758537706613</v>
      </c>
      <c r="O30" s="7">
        <f t="shared" si="22"/>
        <v>2347.8030092542617</v>
      </c>
      <c r="P30" s="4">
        <f t="shared" si="8"/>
        <v>4787.0788630249226</v>
      </c>
      <c r="Q30" s="33">
        <f t="shared" si="23"/>
        <v>161.07672296161491</v>
      </c>
      <c r="R30" s="35">
        <f t="shared" si="24"/>
        <v>3.4819854830289924E-2</v>
      </c>
      <c r="S30" s="28">
        <f>F30*1.03+0.01</f>
        <v>2475.3342654027406</v>
      </c>
      <c r="T30" s="7">
        <f t="shared" si="25"/>
        <v>2537.2176220378087</v>
      </c>
      <c r="U30" s="4">
        <f t="shared" si="10"/>
        <v>5012.5518874405498</v>
      </c>
      <c r="V30" s="33">
        <f t="shared" si="26"/>
        <v>386.54974737724206</v>
      </c>
      <c r="W30" s="35">
        <f t="shared" si="27"/>
        <v>8.356021801839289E-2</v>
      </c>
      <c r="X30" s="28">
        <f t="shared" si="28"/>
        <v>2523.3888142455121</v>
      </c>
      <c r="Y30" s="7">
        <f t="shared" si="29"/>
        <v>2725.2599193851534</v>
      </c>
      <c r="Z30" s="4">
        <f t="shared" si="11"/>
        <v>5248.6487336306654</v>
      </c>
      <c r="AA30" s="33">
        <f t="shared" si="30"/>
        <v>622.64659356735774</v>
      </c>
      <c r="AB30" s="35">
        <f t="shared" si="31"/>
        <v>0.13459712613942645</v>
      </c>
      <c r="AC30" s="28">
        <f t="shared" si="32"/>
        <v>2547.421088666898</v>
      </c>
      <c r="AD30" s="7">
        <f t="shared" si="33"/>
        <v>2878.5858301935946</v>
      </c>
      <c r="AE30" s="4">
        <f t="shared" si="12"/>
        <v>5426.0069188604921</v>
      </c>
      <c r="AF30" s="33">
        <f t="shared" si="34"/>
        <v>800.00477879718437</v>
      </c>
      <c r="AG30" s="35">
        <f t="shared" si="35"/>
        <v>0.1729365345227091</v>
      </c>
      <c r="AH30" s="28">
        <f t="shared" ref="AH30:AH35" si="57">F30*1.075</f>
        <v>2583.4695002989765</v>
      </c>
      <c r="AI30" s="7">
        <f t="shared" si="36"/>
        <v>3132.4567691125089</v>
      </c>
      <c r="AJ30" s="4">
        <f t="shared" si="14"/>
        <v>5715.9262694114859</v>
      </c>
      <c r="AK30" s="33">
        <f t="shared" si="37"/>
        <v>1089.9241293481782</v>
      </c>
      <c r="AL30" s="35">
        <f t="shared" si="38"/>
        <v>0.23560821987282141</v>
      </c>
      <c r="AM30" s="28">
        <f>F30*1.09</f>
        <v>2619.5179119310556</v>
      </c>
      <c r="AN30" s="7">
        <f t="shared" si="39"/>
        <v>3339.8853377120954</v>
      </c>
      <c r="AO30" s="4">
        <f t="shared" si="16"/>
        <v>5959.403249643151</v>
      </c>
      <c r="AP30" s="33">
        <f t="shared" si="40"/>
        <v>1333.4011095798433</v>
      </c>
      <c r="AQ30" s="35">
        <f t="shared" si="41"/>
        <v>0.28824048697080701</v>
      </c>
      <c r="AR30" s="28">
        <f t="shared" ref="AR30:AR37" si="58">F30*1.105</f>
        <v>2655.5663235631341</v>
      </c>
      <c r="AS30" s="7">
        <f t="shared" si="42"/>
        <v>3551.8199577656915</v>
      </c>
      <c r="AT30" s="4">
        <f t="shared" si="17"/>
        <v>6207.3862813288251</v>
      </c>
      <c r="AU30" s="33">
        <f t="shared" si="43"/>
        <v>1581.3841412655174</v>
      </c>
      <c r="AV30" s="35">
        <f t="shared" si="44"/>
        <v>0.3418468244037336</v>
      </c>
      <c r="AW30" s="28">
        <f>F30*1.12+0.01</f>
        <v>2691.6247351952134</v>
      </c>
      <c r="AX30" s="7">
        <f t="shared" si="45"/>
        <v>3768.2746292732986</v>
      </c>
      <c r="AY30" s="4">
        <f t="shared" si="19"/>
        <v>6459.8993644685124</v>
      </c>
      <c r="AZ30" s="33">
        <f t="shared" si="46"/>
        <v>1833.8972244052047</v>
      </c>
      <c r="BA30" s="35">
        <f t="shared" si="47"/>
        <v>0.39643242023664682</v>
      </c>
    </row>
    <row r="31" spans="1:53" ht="15.6" x14ac:dyDescent="0.3">
      <c r="A31" s="14" t="s">
        <v>1</v>
      </c>
      <c r="B31" s="15">
        <f t="shared" si="56"/>
        <v>11</v>
      </c>
      <c r="C31" s="10">
        <f>F31*(1+0.12)</f>
        <v>2575.7078805695824</v>
      </c>
      <c r="D31" s="7">
        <f t="shared" si="1"/>
        <v>3605.9910327974148</v>
      </c>
      <c r="E31" s="4">
        <f t="shared" si="2"/>
        <v>6181.6989133669977</v>
      </c>
      <c r="F31" s="10">
        <v>2299.7391790799838</v>
      </c>
      <c r="G31" s="7">
        <f t="shared" si="3"/>
        <v>2069.7652611719855</v>
      </c>
      <c r="H31" s="7">
        <v>59.87</v>
      </c>
      <c r="I31" s="4">
        <f t="shared" si="21"/>
        <v>4429.3744402519687</v>
      </c>
      <c r="J31" s="28">
        <f t="shared" si="4"/>
        <v>275.96870148959852</v>
      </c>
      <c r="K31" s="7">
        <f t="shared" si="5"/>
        <v>1536.2257716254294</v>
      </c>
      <c r="L31" s="4">
        <f t="shared" si="6"/>
        <v>1752.3244731150289</v>
      </c>
      <c r="M31" s="19">
        <f t="shared" si="7"/>
        <v>0.39561443647454347</v>
      </c>
      <c r="N31" s="28">
        <f t="shared" si="55"/>
        <v>2334.2352667661835</v>
      </c>
      <c r="O31" s="7">
        <f t="shared" si="22"/>
        <v>2246.7014442624518</v>
      </c>
      <c r="P31" s="4">
        <f t="shared" si="8"/>
        <v>4580.9367110286348</v>
      </c>
      <c r="Q31" s="33">
        <f t="shared" si="23"/>
        <v>151.56227077666608</v>
      </c>
      <c r="R31" s="35">
        <f t="shared" si="24"/>
        <v>3.4217534060643637E-2</v>
      </c>
      <c r="S31" s="28">
        <f>F31*1.03</f>
        <v>2368.7313544523836</v>
      </c>
      <c r="T31" s="7">
        <f t="shared" si="25"/>
        <v>2427.949638313693</v>
      </c>
      <c r="U31" s="4">
        <f t="shared" si="10"/>
        <v>4796.6809927660761</v>
      </c>
      <c r="V31" s="33">
        <f t="shared" si="26"/>
        <v>367.30655251410735</v>
      </c>
      <c r="W31" s="35">
        <f t="shared" si="27"/>
        <v>8.2925152855944331E-2</v>
      </c>
      <c r="X31" s="28">
        <f t="shared" si="28"/>
        <v>2414.7261380339833</v>
      </c>
      <c r="Y31" s="7">
        <f t="shared" si="29"/>
        <v>2607.904229076702</v>
      </c>
      <c r="Z31" s="4">
        <f t="shared" si="11"/>
        <v>5022.6303671106853</v>
      </c>
      <c r="AA31" s="33">
        <f t="shared" si="30"/>
        <v>593.25592685871652</v>
      </c>
      <c r="AB31" s="35">
        <f t="shared" si="31"/>
        <v>0.13393672963556646</v>
      </c>
      <c r="AC31" s="28">
        <f t="shared" si="32"/>
        <v>2437.7235298247829</v>
      </c>
      <c r="AD31" s="7">
        <f t="shared" si="33"/>
        <v>2754.6275887020042</v>
      </c>
      <c r="AE31" s="4">
        <f t="shared" si="12"/>
        <v>5192.3511185267871</v>
      </c>
      <c r="AF31" s="33">
        <f t="shared" si="34"/>
        <v>762.97667827481837</v>
      </c>
      <c r="AG31" s="35">
        <f t="shared" si="35"/>
        <v>0.17225382242270215</v>
      </c>
      <c r="AH31" s="28">
        <f t="shared" si="57"/>
        <v>2472.2196175109825</v>
      </c>
      <c r="AI31" s="7">
        <f t="shared" si="36"/>
        <v>2997.566286232066</v>
      </c>
      <c r="AJ31" s="4">
        <f t="shared" si="14"/>
        <v>5469.785903743048</v>
      </c>
      <c r="AK31" s="33">
        <f t="shared" si="37"/>
        <v>1040.4114634910793</v>
      </c>
      <c r="AL31" s="35">
        <f t="shared" si="38"/>
        <v>0.23488902948378748</v>
      </c>
      <c r="AM31" s="28">
        <f>F31*1.09</f>
        <v>2506.7157051971826</v>
      </c>
      <c r="AN31" s="7">
        <f t="shared" si="39"/>
        <v>3196.0625241264074</v>
      </c>
      <c r="AO31" s="4">
        <f t="shared" si="16"/>
        <v>5702.7782293235905</v>
      </c>
      <c r="AP31" s="33">
        <f t="shared" si="40"/>
        <v>1273.4037890716218</v>
      </c>
      <c r="AQ31" s="35">
        <f t="shared" si="41"/>
        <v>0.28749066177371607</v>
      </c>
      <c r="AR31" s="28">
        <f t="shared" si="58"/>
        <v>2541.2117928833823</v>
      </c>
      <c r="AS31" s="7">
        <f t="shared" si="42"/>
        <v>3398.8707729815237</v>
      </c>
      <c r="AT31" s="4">
        <f t="shared" si="17"/>
        <v>5940.0825658649064</v>
      </c>
      <c r="AU31" s="33">
        <f t="shared" si="43"/>
        <v>1510.7081256129377</v>
      </c>
      <c r="AV31" s="35">
        <f t="shared" si="44"/>
        <v>0.34106579743730125</v>
      </c>
      <c r="AW31" s="28">
        <f>F31*1.12</f>
        <v>2575.7078805695824</v>
      </c>
      <c r="AX31" s="7">
        <f t="shared" si="45"/>
        <v>3605.9910327974148</v>
      </c>
      <c r="AY31" s="4">
        <f t="shared" si="19"/>
        <v>6181.6989133669977</v>
      </c>
      <c r="AZ31" s="33">
        <f t="shared" si="46"/>
        <v>1752.3244731150289</v>
      </c>
      <c r="BA31" s="35">
        <f t="shared" si="47"/>
        <v>0.39561443647454347</v>
      </c>
    </row>
    <row r="32" spans="1:53" ht="15.6" x14ac:dyDescent="0.3">
      <c r="A32" s="14" t="s">
        <v>5</v>
      </c>
      <c r="B32" s="15">
        <f t="shared" si="56"/>
        <v>10</v>
      </c>
      <c r="C32" s="10">
        <f>F32*(1+0.12)+0.01</f>
        <v>2464.8022302101267</v>
      </c>
      <c r="D32" s="7">
        <f t="shared" si="1"/>
        <v>3450.7231222941773</v>
      </c>
      <c r="E32" s="4">
        <f t="shared" si="2"/>
        <v>5915.5253525043045</v>
      </c>
      <c r="F32" s="10">
        <v>2200.7073484018983</v>
      </c>
      <c r="G32" s="7">
        <f t="shared" si="3"/>
        <v>1980.6366135617086</v>
      </c>
      <c r="H32" s="7">
        <v>59.87</v>
      </c>
      <c r="I32" s="4">
        <f t="shared" si="21"/>
        <v>4241.2139619636064</v>
      </c>
      <c r="J32" s="28">
        <f t="shared" si="4"/>
        <v>264.09488180822837</v>
      </c>
      <c r="K32" s="7">
        <f t="shared" si="5"/>
        <v>1470.0865087324687</v>
      </c>
      <c r="L32" s="4">
        <f t="shared" si="6"/>
        <v>1674.3113905406981</v>
      </c>
      <c r="M32" s="19">
        <f t="shared" si="7"/>
        <v>0.39477173412055866</v>
      </c>
      <c r="N32" s="28">
        <f t="shared" si="55"/>
        <v>2233.7179586279267</v>
      </c>
      <c r="O32" s="7">
        <f t="shared" si="22"/>
        <v>2149.9535351793793</v>
      </c>
      <c r="P32" s="4">
        <f t="shared" si="8"/>
        <v>4383.6714938073055</v>
      </c>
      <c r="Q32" s="33">
        <f t="shared" si="23"/>
        <v>142.45753184369914</v>
      </c>
      <c r="R32" s="35">
        <f t="shared" si="24"/>
        <v>3.3588857605699254E-2</v>
      </c>
      <c r="S32" s="28">
        <f>F32*1.03</f>
        <v>2266.7285688539555</v>
      </c>
      <c r="T32" s="7">
        <f t="shared" si="25"/>
        <v>2323.396783075304</v>
      </c>
      <c r="U32" s="4">
        <f t="shared" si="10"/>
        <v>4590.1253519292595</v>
      </c>
      <c r="V32" s="33">
        <f t="shared" si="26"/>
        <v>348.91138996565314</v>
      </c>
      <c r="W32" s="35">
        <f t="shared" si="27"/>
        <v>8.2266868187926417E-2</v>
      </c>
      <c r="X32" s="28">
        <f t="shared" si="28"/>
        <v>2310.7427158219934</v>
      </c>
      <c r="Y32" s="7">
        <f t="shared" si="29"/>
        <v>2495.6021330877529</v>
      </c>
      <c r="Z32" s="4">
        <f t="shared" si="11"/>
        <v>4806.3448489097464</v>
      </c>
      <c r="AA32" s="33">
        <f t="shared" si="30"/>
        <v>565.13088694613998</v>
      </c>
      <c r="AB32" s="35">
        <f t="shared" si="31"/>
        <v>0.1332474362327371</v>
      </c>
      <c r="AC32" s="28">
        <f t="shared" si="32"/>
        <v>2332.7497893060122</v>
      </c>
      <c r="AD32" s="7">
        <f t="shared" si="33"/>
        <v>2636.0072619157936</v>
      </c>
      <c r="AE32" s="4">
        <f t="shared" si="12"/>
        <v>4968.7570512218063</v>
      </c>
      <c r="AF32" s="33">
        <f t="shared" si="34"/>
        <v>727.54308925819987</v>
      </c>
      <c r="AG32" s="35">
        <f t="shared" si="35"/>
        <v>0.17154123696257956</v>
      </c>
      <c r="AH32" s="28">
        <f t="shared" si="57"/>
        <v>2365.7603995320405</v>
      </c>
      <c r="AI32" s="7">
        <f t="shared" si="36"/>
        <v>2868.4844844325989</v>
      </c>
      <c r="AJ32" s="4">
        <f t="shared" si="14"/>
        <v>5234.2448839646395</v>
      </c>
      <c r="AK32" s="33">
        <f t="shared" si="37"/>
        <v>993.0309220010331</v>
      </c>
      <c r="AL32" s="35">
        <f t="shared" si="38"/>
        <v>0.23413836955805867</v>
      </c>
      <c r="AM32" s="28">
        <f>F32*1.09</f>
        <v>2398.7710097580693</v>
      </c>
      <c r="AN32" s="7">
        <f t="shared" si="39"/>
        <v>3058.4330374415381</v>
      </c>
      <c r="AO32" s="4">
        <f t="shared" si="16"/>
        <v>5457.2040471996079</v>
      </c>
      <c r="AP32" s="33">
        <f t="shared" si="40"/>
        <v>1215.9900852360015</v>
      </c>
      <c r="AQ32" s="35">
        <f t="shared" si="41"/>
        <v>0.28670802655592026</v>
      </c>
      <c r="AR32" s="28">
        <f t="shared" si="58"/>
        <v>2431.7816199840977</v>
      </c>
      <c r="AS32" s="7">
        <f t="shared" si="42"/>
        <v>3252.5079167287304</v>
      </c>
      <c r="AT32" s="4">
        <f t="shared" si="17"/>
        <v>5684.2895367128276</v>
      </c>
      <c r="AU32" s="33">
        <f t="shared" si="43"/>
        <v>1443.0755747492212</v>
      </c>
      <c r="AV32" s="35">
        <f t="shared" si="44"/>
        <v>0.34025059515768996</v>
      </c>
      <c r="AW32" s="28">
        <f>F32*1.12+0.01</f>
        <v>2464.8022302101267</v>
      </c>
      <c r="AX32" s="7">
        <f t="shared" si="45"/>
        <v>3450.7231222941773</v>
      </c>
      <c r="AY32" s="4">
        <f t="shared" si="19"/>
        <v>5915.5253525043045</v>
      </c>
      <c r="AZ32" s="33">
        <f t="shared" si="46"/>
        <v>1674.3113905406981</v>
      </c>
      <c r="BA32" s="35">
        <f t="shared" si="47"/>
        <v>0.39477173412055866</v>
      </c>
    </row>
    <row r="33" spans="1:53" ht="15.6" x14ac:dyDescent="0.3">
      <c r="A33" s="14" t="s">
        <v>4</v>
      </c>
      <c r="B33" s="15">
        <f t="shared" si="56"/>
        <v>9</v>
      </c>
      <c r="C33" s="10">
        <f>F33*(1+0.12)</f>
        <v>2358.6528518757191</v>
      </c>
      <c r="D33" s="7">
        <f t="shared" si="1"/>
        <v>3302.1139926260066</v>
      </c>
      <c r="E33" s="4">
        <f t="shared" si="2"/>
        <v>5660.7668445017262</v>
      </c>
      <c r="F33" s="10">
        <v>2105.9400463176062</v>
      </c>
      <c r="G33" s="7">
        <f t="shared" si="3"/>
        <v>1895.3460416858456</v>
      </c>
      <c r="H33" s="7">
        <v>59.87</v>
      </c>
      <c r="I33" s="4">
        <f t="shared" si="21"/>
        <v>4061.1560880034517</v>
      </c>
      <c r="J33" s="28">
        <f t="shared" si="4"/>
        <v>252.7128055581129</v>
      </c>
      <c r="K33" s="7">
        <f t="shared" si="5"/>
        <v>1406.767950940161</v>
      </c>
      <c r="L33" s="4">
        <f t="shared" si="6"/>
        <v>1599.6107564982744</v>
      </c>
      <c r="M33" s="19">
        <f t="shared" si="7"/>
        <v>0.39388063936362422</v>
      </c>
      <c r="N33" s="28">
        <f t="shared" si="55"/>
        <v>2137.5291470123702</v>
      </c>
      <c r="O33" s="7">
        <f t="shared" si="22"/>
        <v>2057.3718039994064</v>
      </c>
      <c r="P33" s="4">
        <f t="shared" si="8"/>
        <v>4194.9009510117767</v>
      </c>
      <c r="Q33" s="33">
        <f t="shared" si="23"/>
        <v>133.74486300832496</v>
      </c>
      <c r="R33" s="35">
        <f t="shared" si="24"/>
        <v>3.2932706872164742E-2</v>
      </c>
      <c r="S33" s="28">
        <f>F33*1.03</f>
        <v>2169.1182477071343</v>
      </c>
      <c r="T33" s="7">
        <f t="shared" si="25"/>
        <v>2223.3462038998123</v>
      </c>
      <c r="U33" s="4">
        <f t="shared" si="10"/>
        <v>4392.4644516069466</v>
      </c>
      <c r="V33" s="33">
        <f t="shared" si="26"/>
        <v>331.30836360349485</v>
      </c>
      <c r="W33" s="35">
        <f t="shared" si="27"/>
        <v>8.1579815309776205E-2</v>
      </c>
      <c r="X33" s="28">
        <f t="shared" si="28"/>
        <v>2211.2370486334867</v>
      </c>
      <c r="Y33" s="7">
        <f t="shared" si="29"/>
        <v>2388.1360125241658</v>
      </c>
      <c r="Z33" s="4">
        <f t="shared" si="11"/>
        <v>4599.373061157652</v>
      </c>
      <c r="AA33" s="33">
        <f t="shared" si="30"/>
        <v>538.21697315420033</v>
      </c>
      <c r="AB33" s="35">
        <f t="shared" si="31"/>
        <v>0.13252801948294454</v>
      </c>
      <c r="AC33" s="28">
        <f t="shared" si="32"/>
        <v>2232.2964490966629</v>
      </c>
      <c r="AD33" s="7">
        <f t="shared" si="33"/>
        <v>2522.4949874792287</v>
      </c>
      <c r="AE33" s="4">
        <f t="shared" si="12"/>
        <v>4754.7914365758916</v>
      </c>
      <c r="AF33" s="33">
        <f t="shared" si="34"/>
        <v>693.63534857243985</v>
      </c>
      <c r="AG33" s="35">
        <f t="shared" si="35"/>
        <v>0.17079751025118695</v>
      </c>
      <c r="AH33" s="28">
        <f t="shared" si="57"/>
        <v>2263.8855497914265</v>
      </c>
      <c r="AI33" s="7">
        <f t="shared" si="36"/>
        <v>2744.9612291221042</v>
      </c>
      <c r="AJ33" s="4">
        <f t="shared" si="14"/>
        <v>5008.8467789135302</v>
      </c>
      <c r="AK33" s="33">
        <f t="shared" si="37"/>
        <v>947.6906909100785</v>
      </c>
      <c r="AL33" s="35">
        <f t="shared" si="38"/>
        <v>0.23335490445923315</v>
      </c>
      <c r="AM33" s="28">
        <f>F33*1.09</f>
        <v>2295.474650486191</v>
      </c>
      <c r="AN33" s="7">
        <f t="shared" si="39"/>
        <v>2926.7301793698934</v>
      </c>
      <c r="AO33" s="4">
        <f t="shared" si="16"/>
        <v>5222.204829856084</v>
      </c>
      <c r="AP33" s="33">
        <f t="shared" si="40"/>
        <v>1161.0487418526322</v>
      </c>
      <c r="AQ33" s="35">
        <f t="shared" si="41"/>
        <v>0.28589118878792658</v>
      </c>
      <c r="AR33" s="28">
        <f t="shared" si="58"/>
        <v>2327.0637511809546</v>
      </c>
      <c r="AS33" s="7">
        <f t="shared" si="42"/>
        <v>3112.4477672045264</v>
      </c>
      <c r="AT33" s="4">
        <f t="shared" si="17"/>
        <v>5439.5115183854814</v>
      </c>
      <c r="AU33" s="33">
        <f t="shared" si="43"/>
        <v>1378.3554303820297</v>
      </c>
      <c r="AV33" s="35">
        <f t="shared" si="44"/>
        <v>0.33939976708938996</v>
      </c>
      <c r="AW33" s="28">
        <f>F33*1.12</f>
        <v>2358.6528518757191</v>
      </c>
      <c r="AX33" s="7">
        <f t="shared" si="45"/>
        <v>3302.1139926260066</v>
      </c>
      <c r="AY33" s="4">
        <f t="shared" si="19"/>
        <v>5660.7668445017262</v>
      </c>
      <c r="AZ33" s="33">
        <f t="shared" si="46"/>
        <v>1599.6107564982744</v>
      </c>
      <c r="BA33" s="35">
        <f t="shared" si="47"/>
        <v>0.39388063936362422</v>
      </c>
    </row>
    <row r="34" spans="1:53" ht="15.6" x14ac:dyDescent="0.3">
      <c r="A34" s="14" t="s">
        <v>2</v>
      </c>
      <c r="B34" s="15">
        <f t="shared" si="56"/>
        <v>8</v>
      </c>
      <c r="C34" s="10">
        <f>F34*(1+0.12)-0.01</f>
        <v>2231.4496517272651</v>
      </c>
      <c r="D34" s="7">
        <f t="shared" si="1"/>
        <v>3124.0295124181707</v>
      </c>
      <c r="E34" s="4">
        <f t="shared" si="2"/>
        <v>5355.4791641454358</v>
      </c>
      <c r="F34" s="10">
        <v>1992.3746890422008</v>
      </c>
      <c r="G34" s="7">
        <f t="shared" si="3"/>
        <v>1793.1372201379806</v>
      </c>
      <c r="H34" s="7">
        <v>59.87</v>
      </c>
      <c r="I34" s="4">
        <f t="shared" si="21"/>
        <v>3845.3819091801815</v>
      </c>
      <c r="J34" s="28">
        <f t="shared" si="4"/>
        <v>239.07496268506429</v>
      </c>
      <c r="K34" s="7">
        <f t="shared" si="5"/>
        <v>1330.8922922801901</v>
      </c>
      <c r="L34" s="4">
        <f t="shared" si="6"/>
        <v>1510.0972549652543</v>
      </c>
      <c r="M34" s="19">
        <f t="shared" si="7"/>
        <v>0.3927041034234231</v>
      </c>
      <c r="N34" s="28">
        <f t="shared" si="55"/>
        <v>2022.2603093778337</v>
      </c>
      <c r="O34" s="7">
        <f t="shared" si="22"/>
        <v>1946.4255477761649</v>
      </c>
      <c r="P34" s="4">
        <f t="shared" si="8"/>
        <v>3968.6858571539988</v>
      </c>
      <c r="Q34" s="33">
        <f t="shared" si="23"/>
        <v>123.30394797381723</v>
      </c>
      <c r="R34" s="35">
        <f t="shared" si="24"/>
        <v>3.2065462127298841E-2</v>
      </c>
      <c r="S34" s="28">
        <f>F34*1.03-0.01</f>
        <v>2052.1359297134668</v>
      </c>
      <c r="T34" s="7">
        <f t="shared" si="25"/>
        <v>2103.4393279563033</v>
      </c>
      <c r="U34" s="4">
        <f t="shared" si="10"/>
        <v>4155.5752576697705</v>
      </c>
      <c r="V34" s="33">
        <f t="shared" si="26"/>
        <v>310.19334848958897</v>
      </c>
      <c r="W34" s="35">
        <f t="shared" si="27"/>
        <v>8.0666460657407318E-2</v>
      </c>
      <c r="X34" s="28">
        <f t="shared" si="28"/>
        <v>2091.9934234943107</v>
      </c>
      <c r="Y34" s="7">
        <f t="shared" si="29"/>
        <v>2259.3528973738557</v>
      </c>
      <c r="Z34" s="4">
        <f t="shared" si="11"/>
        <v>4351.346320868166</v>
      </c>
      <c r="AA34" s="33">
        <f t="shared" si="30"/>
        <v>505.96441168798447</v>
      </c>
      <c r="AB34" s="35">
        <f t="shared" si="31"/>
        <v>0.13157715504930273</v>
      </c>
      <c r="AC34" s="28">
        <f t="shared" si="32"/>
        <v>2111.9171703847328</v>
      </c>
      <c r="AD34" s="7">
        <f t="shared" si="33"/>
        <v>2386.4664025347479</v>
      </c>
      <c r="AE34" s="4">
        <f t="shared" si="12"/>
        <v>4498.3835729194807</v>
      </c>
      <c r="AF34" s="33">
        <f t="shared" si="34"/>
        <v>653.00166373929915</v>
      </c>
      <c r="AG34" s="35">
        <f t="shared" si="35"/>
        <v>0.16981451495893582</v>
      </c>
      <c r="AH34" s="28">
        <f t="shared" si="57"/>
        <v>2141.8027907203659</v>
      </c>
      <c r="AI34" s="7">
        <f t="shared" si="36"/>
        <v>2596.9358837484433</v>
      </c>
      <c r="AJ34" s="4">
        <f t="shared" si="14"/>
        <v>4738.7386744688092</v>
      </c>
      <c r="AK34" s="33">
        <f t="shared" si="37"/>
        <v>893.35676528862768</v>
      </c>
      <c r="AL34" s="35">
        <f t="shared" si="38"/>
        <v>0.23231938631528212</v>
      </c>
      <c r="AM34" s="28">
        <f>F34*1.09-0.01</f>
        <v>2171.6784110559988</v>
      </c>
      <c r="AN34" s="7">
        <f t="shared" si="39"/>
        <v>2768.8899740963984</v>
      </c>
      <c r="AO34" s="4">
        <f t="shared" si="16"/>
        <v>4940.5683851523972</v>
      </c>
      <c r="AP34" s="33">
        <f t="shared" si="40"/>
        <v>1095.1864759722157</v>
      </c>
      <c r="AQ34" s="35">
        <f t="shared" si="41"/>
        <v>0.28480564527482904</v>
      </c>
      <c r="AR34" s="28">
        <f t="shared" si="58"/>
        <v>2201.5740313916317</v>
      </c>
      <c r="AS34" s="7">
        <f t="shared" si="42"/>
        <v>2944.605266986307</v>
      </c>
      <c r="AT34" s="4">
        <f t="shared" si="17"/>
        <v>5146.1792983779387</v>
      </c>
      <c r="AU34" s="33">
        <f t="shared" si="43"/>
        <v>1300.7973891977572</v>
      </c>
      <c r="AV34" s="35">
        <f t="shared" si="44"/>
        <v>0.33827521424915669</v>
      </c>
      <c r="AW34" s="28">
        <f>F34*1.12-0.01</f>
        <v>2231.4496517272651</v>
      </c>
      <c r="AX34" s="7">
        <f t="shared" si="45"/>
        <v>3124.0295124181707</v>
      </c>
      <c r="AY34" s="4">
        <f t="shared" si="19"/>
        <v>5355.4791641454358</v>
      </c>
      <c r="AZ34" s="33">
        <f t="shared" si="46"/>
        <v>1510.0972549652543</v>
      </c>
      <c r="BA34" s="35">
        <f t="shared" si="47"/>
        <v>0.3927041034234231</v>
      </c>
    </row>
    <row r="35" spans="1:53" ht="15.6" x14ac:dyDescent="0.3">
      <c r="A35" s="14" t="s">
        <v>3</v>
      </c>
      <c r="B35" s="15">
        <f t="shared" si="56"/>
        <v>7</v>
      </c>
      <c r="C35" s="10">
        <f>F35*(1+0.12)</f>
        <v>2135.3680877772872</v>
      </c>
      <c r="D35" s="7">
        <f t="shared" si="1"/>
        <v>2989.5153228882018</v>
      </c>
      <c r="E35" s="4">
        <f t="shared" si="2"/>
        <v>5124.8834106654886</v>
      </c>
      <c r="F35" s="10">
        <v>1906.5786498011491</v>
      </c>
      <c r="G35" s="7">
        <f t="shared" si="3"/>
        <v>1715.9207848210342</v>
      </c>
      <c r="H35" s="7">
        <v>59.87</v>
      </c>
      <c r="I35" s="4">
        <f t="shared" si="21"/>
        <v>3682.3694346221832</v>
      </c>
      <c r="J35" s="28">
        <f t="shared" si="4"/>
        <v>228.78943797613806</v>
      </c>
      <c r="K35" s="7">
        <f t="shared" si="5"/>
        <v>1273.5945380671676</v>
      </c>
      <c r="L35" s="4">
        <f t="shared" si="6"/>
        <v>1442.5139760433053</v>
      </c>
      <c r="M35" s="19">
        <f t="shared" si="7"/>
        <v>0.39173526764603656</v>
      </c>
      <c r="N35" s="28">
        <f t="shared" si="55"/>
        <v>1935.1773295481662</v>
      </c>
      <c r="O35" s="7">
        <f t="shared" si="22"/>
        <v>1862.6081796901101</v>
      </c>
      <c r="P35" s="4">
        <f t="shared" si="8"/>
        <v>3797.7855092382761</v>
      </c>
      <c r="Q35" s="33">
        <f t="shared" si="23"/>
        <v>115.41607461609283</v>
      </c>
      <c r="R35" s="35">
        <f t="shared" si="24"/>
        <v>3.1342883071680365E-2</v>
      </c>
      <c r="S35" s="28">
        <f>F35*1.03</f>
        <v>1963.7760092951837</v>
      </c>
      <c r="T35" s="7">
        <f t="shared" si="25"/>
        <v>2012.8704095275632</v>
      </c>
      <c r="U35" s="4">
        <f t="shared" si="10"/>
        <v>3976.6464188227469</v>
      </c>
      <c r="V35" s="33">
        <f t="shared" si="26"/>
        <v>294.27698420056367</v>
      </c>
      <c r="W35" s="35">
        <f t="shared" si="27"/>
        <v>7.991511699878015E-2</v>
      </c>
      <c r="X35" s="28">
        <f t="shared" si="28"/>
        <v>2001.9075822912066</v>
      </c>
      <c r="Y35" s="7">
        <f t="shared" si="29"/>
        <v>2162.0601888745032</v>
      </c>
      <c r="Z35" s="4">
        <f t="shared" si="11"/>
        <v>4163.9677711657096</v>
      </c>
      <c r="AA35" s="33">
        <f t="shared" si="30"/>
        <v>481.59833654352633</v>
      </c>
      <c r="AB35" s="35">
        <f t="shared" si="31"/>
        <v>0.13078490496240475</v>
      </c>
      <c r="AC35" s="28">
        <f t="shared" si="32"/>
        <v>2020.9733687892183</v>
      </c>
      <c r="AD35" s="7">
        <f t="shared" si="33"/>
        <v>2283.6999067318166</v>
      </c>
      <c r="AE35" s="4">
        <f t="shared" si="12"/>
        <v>4304.6732755210351</v>
      </c>
      <c r="AF35" s="33">
        <f t="shared" si="34"/>
        <v>622.30384089885183</v>
      </c>
      <c r="AG35" s="35">
        <f t="shared" si="35"/>
        <v>0.16899549378393675</v>
      </c>
      <c r="AH35" s="28">
        <f t="shared" si="57"/>
        <v>2049.5720485362353</v>
      </c>
      <c r="AI35" s="7">
        <f t="shared" si="36"/>
        <v>2485.1061088501851</v>
      </c>
      <c r="AJ35" s="4">
        <f t="shared" si="14"/>
        <v>4534.6781573864209</v>
      </c>
      <c r="AK35" s="33">
        <f t="shared" si="37"/>
        <v>852.3087227642377</v>
      </c>
      <c r="AL35" s="35">
        <f t="shared" si="38"/>
        <v>0.23145660366141016</v>
      </c>
      <c r="AM35" s="28">
        <f>F35*1.09</f>
        <v>2078.1707282832526</v>
      </c>
      <c r="AN35" s="7">
        <f t="shared" si="39"/>
        <v>2649.6676785611471</v>
      </c>
      <c r="AO35" s="4">
        <f t="shared" si="16"/>
        <v>4727.8384068443993</v>
      </c>
      <c r="AP35" s="33">
        <f t="shared" si="40"/>
        <v>1045.4689722222161</v>
      </c>
      <c r="AQ35" s="35">
        <f t="shared" si="41"/>
        <v>0.28391202750939704</v>
      </c>
      <c r="AR35" s="28">
        <f t="shared" si="58"/>
        <v>2106.7694080302699</v>
      </c>
      <c r="AS35" s="7">
        <f t="shared" si="42"/>
        <v>2817.8040832404859</v>
      </c>
      <c r="AT35" s="4">
        <f t="shared" si="17"/>
        <v>4924.5734912707558</v>
      </c>
      <c r="AU35" s="33">
        <f t="shared" si="43"/>
        <v>1242.2040566485725</v>
      </c>
      <c r="AV35" s="35">
        <f t="shared" si="44"/>
        <v>0.33733824883760599</v>
      </c>
      <c r="AW35" s="28">
        <f>F35*1.12</f>
        <v>2135.3680877772872</v>
      </c>
      <c r="AX35" s="7">
        <f t="shared" si="45"/>
        <v>2989.5153228882018</v>
      </c>
      <c r="AY35" s="4">
        <f t="shared" si="19"/>
        <v>5124.8834106654886</v>
      </c>
      <c r="AZ35" s="33">
        <f t="shared" si="46"/>
        <v>1442.5139760433053</v>
      </c>
      <c r="BA35" s="35">
        <f t="shared" si="47"/>
        <v>0.39173526764603656</v>
      </c>
    </row>
    <row r="36" spans="1:53" ht="15.6" x14ac:dyDescent="0.3">
      <c r="A36" s="14" t="s">
        <v>2</v>
      </c>
      <c r="B36" s="15">
        <f t="shared" si="56"/>
        <v>6</v>
      </c>
      <c r="C36" s="10">
        <f>F36*(1+0.12)+0.01</f>
        <v>2043.42443806439</v>
      </c>
      <c r="D36" s="7">
        <f t="shared" si="1"/>
        <v>2860.7942132901458</v>
      </c>
      <c r="E36" s="4">
        <f t="shared" si="2"/>
        <v>4904.2186513545357</v>
      </c>
      <c r="F36" s="10">
        <v>1824.4771768432051</v>
      </c>
      <c r="G36" s="7">
        <f t="shared" si="3"/>
        <v>1642.0294591588847</v>
      </c>
      <c r="H36" s="7">
        <v>59.87</v>
      </c>
      <c r="I36" s="4">
        <f t="shared" si="21"/>
        <v>3526.37663600209</v>
      </c>
      <c r="J36" s="28">
        <f t="shared" si="4"/>
        <v>218.94726122118482</v>
      </c>
      <c r="K36" s="7">
        <f t="shared" si="5"/>
        <v>1218.764754131261</v>
      </c>
      <c r="L36" s="4">
        <f t="shared" si="6"/>
        <v>1377.8420153524457</v>
      </c>
      <c r="M36" s="19">
        <f t="shared" si="7"/>
        <v>0.3907245758395585</v>
      </c>
      <c r="N36" s="28">
        <f t="shared" si="55"/>
        <v>1851.844334495853</v>
      </c>
      <c r="O36" s="7">
        <f t="shared" si="22"/>
        <v>1782.4001719522585</v>
      </c>
      <c r="P36" s="4">
        <f t="shared" si="8"/>
        <v>3634.2445064481117</v>
      </c>
      <c r="Q36" s="33">
        <f t="shared" si="23"/>
        <v>107.8678704460217</v>
      </c>
      <c r="R36" s="35">
        <f t="shared" si="24"/>
        <v>3.0588868286149162E-2</v>
      </c>
      <c r="S36" s="28">
        <f>F36*1.03</f>
        <v>1879.2114921485013</v>
      </c>
      <c r="T36" s="7">
        <f t="shared" si="25"/>
        <v>1926.1917794522137</v>
      </c>
      <c r="U36" s="4">
        <f t="shared" si="10"/>
        <v>3805.403271600715</v>
      </c>
      <c r="V36" s="33">
        <f t="shared" si="26"/>
        <v>279.02663559862503</v>
      </c>
      <c r="W36" s="35">
        <f t="shared" si="27"/>
        <v>7.912559105284965E-2</v>
      </c>
      <c r="X36" s="28">
        <f t="shared" si="28"/>
        <v>1915.7010356853655</v>
      </c>
      <c r="Y36" s="7">
        <f t="shared" si="29"/>
        <v>2068.9571185401946</v>
      </c>
      <c r="Z36" s="4">
        <f t="shared" si="11"/>
        <v>3984.6581542255599</v>
      </c>
      <c r="AA36" s="33">
        <f t="shared" si="30"/>
        <v>458.2815182234699</v>
      </c>
      <c r="AB36" s="35">
        <f t="shared" si="31"/>
        <v>0.12995818811431073</v>
      </c>
      <c r="AC36" s="28">
        <f t="shared" si="32"/>
        <v>1933.9458074537974</v>
      </c>
      <c r="AD36" s="7">
        <f t="shared" si="33"/>
        <v>2185.3587624227907</v>
      </c>
      <c r="AE36" s="4">
        <f t="shared" si="12"/>
        <v>4119.3045698765882</v>
      </c>
      <c r="AF36" s="33">
        <f t="shared" si="34"/>
        <v>592.92793387449819</v>
      </c>
      <c r="AG36" s="35">
        <f t="shared" si="35"/>
        <v>0.16814084117421732</v>
      </c>
      <c r="AH36" s="28">
        <f>F36*1.075+0.01</f>
        <v>1961.3229651064455</v>
      </c>
      <c r="AI36" s="7">
        <f t="shared" si="36"/>
        <v>2378.1040951915652</v>
      </c>
      <c r="AJ36" s="4">
        <f t="shared" si="14"/>
        <v>4339.4270602980105</v>
      </c>
      <c r="AK36" s="33">
        <f t="shared" si="37"/>
        <v>813.05042429592049</v>
      </c>
      <c r="AL36" s="35">
        <f t="shared" si="38"/>
        <v>0.23056255987950536</v>
      </c>
      <c r="AM36" s="28">
        <f>F36*1.09</f>
        <v>1988.6801227590938</v>
      </c>
      <c r="AN36" s="7">
        <f t="shared" si="39"/>
        <v>2535.5671565178445</v>
      </c>
      <c r="AO36" s="4">
        <f t="shared" si="16"/>
        <v>4524.2472792769386</v>
      </c>
      <c r="AP36" s="33">
        <f t="shared" si="40"/>
        <v>997.87064327484859</v>
      </c>
      <c r="AQ36" s="35">
        <f t="shared" si="41"/>
        <v>0.28297335942145718</v>
      </c>
      <c r="AR36" s="28">
        <f t="shared" si="58"/>
        <v>2016.0472804117417</v>
      </c>
      <c r="AS36" s="7">
        <f t="shared" si="42"/>
        <v>2696.4632375507044</v>
      </c>
      <c r="AT36" s="4">
        <f t="shared" si="17"/>
        <v>4712.5105179624461</v>
      </c>
      <c r="AU36" s="33">
        <f t="shared" si="43"/>
        <v>1186.1338819603561</v>
      </c>
      <c r="AV36" s="35">
        <f t="shared" si="44"/>
        <v>0.33636052083906026</v>
      </c>
      <c r="AW36" s="28">
        <f>F36*1.12+0.01</f>
        <v>2043.42443806439</v>
      </c>
      <c r="AX36" s="7">
        <f t="shared" si="45"/>
        <v>2860.7942132901458</v>
      </c>
      <c r="AY36" s="4">
        <f t="shared" si="19"/>
        <v>4904.2186513545357</v>
      </c>
      <c r="AZ36" s="33">
        <f t="shared" si="46"/>
        <v>1377.8420153524457</v>
      </c>
      <c r="BA36" s="35">
        <f t="shared" si="47"/>
        <v>0.3907245758395585</v>
      </c>
    </row>
    <row r="37" spans="1:53" ht="15.6" x14ac:dyDescent="0.3">
      <c r="A37" s="14" t="s">
        <v>1</v>
      </c>
      <c r="B37" s="15">
        <f t="shared" si="56"/>
        <v>5</v>
      </c>
      <c r="C37" s="10">
        <f>F37*(1+0.12)</f>
        <v>1955.4205148941533</v>
      </c>
      <c r="D37" s="7">
        <f t="shared" si="1"/>
        <v>2737.5887208518143</v>
      </c>
      <c r="E37" s="4">
        <f t="shared" si="2"/>
        <v>4693.0092357459671</v>
      </c>
      <c r="F37" s="10">
        <v>1745.9111740126366</v>
      </c>
      <c r="G37" s="7">
        <f t="shared" si="3"/>
        <v>1571.320056611373</v>
      </c>
      <c r="H37" s="7">
        <v>59.87</v>
      </c>
      <c r="I37" s="4">
        <f t="shared" si="21"/>
        <v>3377.1012306240095</v>
      </c>
      <c r="J37" s="28">
        <f t="shared" si="4"/>
        <v>209.50934088151666</v>
      </c>
      <c r="K37" s="7">
        <f t="shared" si="5"/>
        <v>1166.2686642404412</v>
      </c>
      <c r="L37" s="4">
        <f t="shared" si="6"/>
        <v>1315.9080051219576</v>
      </c>
      <c r="M37" s="19">
        <f t="shared" si="7"/>
        <v>0.38965607343633241</v>
      </c>
      <c r="N37" s="28">
        <f t="shared" si="55"/>
        <v>1772.099841622826</v>
      </c>
      <c r="O37" s="7">
        <f t="shared" si="22"/>
        <v>1705.64609756197</v>
      </c>
      <c r="P37" s="4">
        <f t="shared" si="8"/>
        <v>3477.745939184796</v>
      </c>
      <c r="Q37" s="33">
        <f t="shared" si="23"/>
        <v>100.64470856078651</v>
      </c>
      <c r="R37" s="35">
        <f t="shared" si="24"/>
        <v>2.9802099992776859E-2</v>
      </c>
      <c r="S37" s="28">
        <f>F37*1.03</f>
        <v>1798.2885092330157</v>
      </c>
      <c r="T37" s="7">
        <f t="shared" si="25"/>
        <v>1843.2457219638409</v>
      </c>
      <c r="U37" s="4">
        <f t="shared" si="10"/>
        <v>3641.5342311968566</v>
      </c>
      <c r="V37" s="33">
        <f t="shared" si="26"/>
        <v>264.43300057284705</v>
      </c>
      <c r="W37" s="35">
        <f t="shared" si="27"/>
        <v>7.8301769036395158E-2</v>
      </c>
      <c r="X37" s="28">
        <f t="shared" si="28"/>
        <v>1833.2067327132686</v>
      </c>
      <c r="Y37" s="7">
        <f t="shared" si="29"/>
        <v>1979.8632713303302</v>
      </c>
      <c r="Z37" s="4">
        <f t="shared" si="11"/>
        <v>3813.0700040435986</v>
      </c>
      <c r="AA37" s="33">
        <f t="shared" si="30"/>
        <v>435.96877341958907</v>
      </c>
      <c r="AB37" s="35">
        <f t="shared" si="31"/>
        <v>0.12909555966702016</v>
      </c>
      <c r="AC37" s="28">
        <f t="shared" si="32"/>
        <v>1850.6658444533948</v>
      </c>
      <c r="AD37" s="7">
        <f t="shared" si="33"/>
        <v>2091.2524042323357</v>
      </c>
      <c r="AE37" s="4">
        <f t="shared" si="12"/>
        <v>3941.9182486857308</v>
      </c>
      <c r="AF37" s="33">
        <f t="shared" si="34"/>
        <v>564.81701806172123</v>
      </c>
      <c r="AG37" s="35">
        <f t="shared" si="35"/>
        <v>0.16724906346895507</v>
      </c>
      <c r="AH37" s="28">
        <f>F37*1.075</f>
        <v>1876.8545120635843</v>
      </c>
      <c r="AI37" s="7">
        <f t="shared" si="36"/>
        <v>2275.6860958770958</v>
      </c>
      <c r="AJ37" s="4">
        <f t="shared" si="14"/>
        <v>4152.5406079406803</v>
      </c>
      <c r="AK37" s="33">
        <f t="shared" si="37"/>
        <v>775.43937731667074</v>
      </c>
      <c r="AL37" s="35">
        <f t="shared" si="38"/>
        <v>0.22961685906388646</v>
      </c>
      <c r="AM37" s="28">
        <f>F37*1.09</f>
        <v>1903.0431796737739</v>
      </c>
      <c r="AN37" s="7">
        <f t="shared" si="39"/>
        <v>2426.3800540840616</v>
      </c>
      <c r="AO37" s="4">
        <f t="shared" si="16"/>
        <v>4329.423233757836</v>
      </c>
      <c r="AP37" s="33">
        <f t="shared" si="40"/>
        <v>952.32200313382646</v>
      </c>
      <c r="AQ37" s="35">
        <f t="shared" si="41"/>
        <v>0.28199391670526253</v>
      </c>
      <c r="AR37" s="28">
        <f t="shared" si="58"/>
        <v>1929.2318472839634</v>
      </c>
      <c r="AS37" s="7">
        <f t="shared" si="42"/>
        <v>2580.3475957423007</v>
      </c>
      <c r="AT37" s="4">
        <f t="shared" si="17"/>
        <v>4509.579443026264</v>
      </c>
      <c r="AU37" s="33">
        <f t="shared" si="43"/>
        <v>1132.4782124022545</v>
      </c>
      <c r="AV37" s="35">
        <f t="shared" si="44"/>
        <v>0.33534032149607756</v>
      </c>
      <c r="AW37" s="28">
        <f>F37*1.12</f>
        <v>1955.4205148941533</v>
      </c>
      <c r="AX37" s="7">
        <f t="shared" si="45"/>
        <v>2737.5887208518143</v>
      </c>
      <c r="AY37" s="4">
        <f t="shared" si="19"/>
        <v>4693.0092357459671</v>
      </c>
      <c r="AZ37" s="33">
        <f t="shared" si="46"/>
        <v>1315.9080051219576</v>
      </c>
      <c r="BA37" s="35">
        <f t="shared" si="47"/>
        <v>0.38965607343633241</v>
      </c>
    </row>
    <row r="38" spans="1:53" ht="15.6" x14ac:dyDescent="0.3">
      <c r="A38" s="14" t="s">
        <v>0</v>
      </c>
      <c r="B38" s="15">
        <f t="shared" si="56"/>
        <v>4</v>
      </c>
      <c r="C38" s="10">
        <f>F38*(1+0.12)</f>
        <v>1871.2158037264626</v>
      </c>
      <c r="D38" s="7">
        <f t="shared" si="1"/>
        <v>2619.7021252170475</v>
      </c>
      <c r="E38" s="4">
        <f t="shared" si="2"/>
        <v>4490.9179289435106</v>
      </c>
      <c r="F38" s="10">
        <v>1670.7283961843414</v>
      </c>
      <c r="G38" s="7">
        <f t="shared" si="3"/>
        <v>1503.6555565659073</v>
      </c>
      <c r="H38" s="7">
        <v>59.87</v>
      </c>
      <c r="I38" s="4">
        <f t="shared" si="21"/>
        <v>3234.2539527502486</v>
      </c>
      <c r="J38" s="28">
        <f t="shared" si="4"/>
        <v>200.48740754212122</v>
      </c>
      <c r="K38" s="7">
        <f t="shared" si="5"/>
        <v>1116.0465686511402</v>
      </c>
      <c r="L38" s="4">
        <f t="shared" si="6"/>
        <v>1256.663976193262</v>
      </c>
      <c r="M38" s="19">
        <f t="shared" si="7"/>
        <v>0.38854833125415444</v>
      </c>
      <c r="N38" s="28">
        <f t="shared" si="55"/>
        <v>1695.7893221271063</v>
      </c>
      <c r="O38" s="7">
        <f t="shared" si="22"/>
        <v>1632.1972225473398</v>
      </c>
      <c r="P38" s="4">
        <f t="shared" si="8"/>
        <v>3327.9865446744461</v>
      </c>
      <c r="Q38" s="33">
        <f t="shared" si="23"/>
        <v>93.73259192419755</v>
      </c>
      <c r="R38" s="35">
        <f t="shared" si="24"/>
        <v>2.8981209667995309E-2</v>
      </c>
      <c r="S38" s="28">
        <f>F38*1.03</f>
        <v>1720.8502480698717</v>
      </c>
      <c r="T38" s="7">
        <f t="shared" si="25"/>
        <v>1763.8715042716183</v>
      </c>
      <c r="U38" s="4">
        <f t="shared" si="10"/>
        <v>3484.7217523414902</v>
      </c>
      <c r="V38" s="33">
        <f t="shared" si="26"/>
        <v>250.4677995912416</v>
      </c>
      <c r="W38" s="35">
        <f t="shared" si="27"/>
        <v>7.7442217973717323E-2</v>
      </c>
      <c r="X38" s="28">
        <f t="shared" si="28"/>
        <v>1754.2648159935586</v>
      </c>
      <c r="Y38" s="7">
        <f t="shared" si="29"/>
        <v>1894.6060012730434</v>
      </c>
      <c r="Z38" s="4">
        <f t="shared" si="11"/>
        <v>3648.870817266602</v>
      </c>
      <c r="AA38" s="33">
        <f t="shared" si="30"/>
        <v>414.61686451635342</v>
      </c>
      <c r="AB38" s="35">
        <f t="shared" si="31"/>
        <v>0.12819551914400037</v>
      </c>
      <c r="AC38" s="28">
        <f t="shared" si="32"/>
        <v>1770.972099955402</v>
      </c>
      <c r="AD38" s="7">
        <f t="shared" si="33"/>
        <v>2001.1984729496041</v>
      </c>
      <c r="AE38" s="4">
        <f t="shared" si="12"/>
        <v>3772.1705729050063</v>
      </c>
      <c r="AF38" s="33">
        <f t="shared" si="34"/>
        <v>537.91662015475777</v>
      </c>
      <c r="AG38" s="35">
        <f t="shared" si="35"/>
        <v>0.16631860948870147</v>
      </c>
      <c r="AH38" s="28">
        <f>F38*1.075</f>
        <v>1796.0330258981669</v>
      </c>
      <c r="AI38" s="7">
        <f t="shared" si="36"/>
        <v>2177.6900439015271</v>
      </c>
      <c r="AJ38" s="4">
        <f t="shared" si="14"/>
        <v>3973.7230697996938</v>
      </c>
      <c r="AK38" s="33">
        <f t="shared" si="37"/>
        <v>739.46911704944523</v>
      </c>
      <c r="AL38" s="35">
        <f t="shared" si="38"/>
        <v>0.22863668958976999</v>
      </c>
      <c r="AM38" s="28">
        <f>F38*1.09+0.01</f>
        <v>1821.1039518409323</v>
      </c>
      <c r="AN38" s="7">
        <f t="shared" si="39"/>
        <v>2321.9075385971887</v>
      </c>
      <c r="AO38" s="4">
        <f t="shared" si="16"/>
        <v>4143.0114904381207</v>
      </c>
      <c r="AP38" s="33">
        <f t="shared" si="40"/>
        <v>908.75753768787217</v>
      </c>
      <c r="AQ38" s="35">
        <f t="shared" si="41"/>
        <v>0.28097902977442757</v>
      </c>
      <c r="AR38" s="28">
        <f>F38*1.105+0.01</f>
        <v>1846.1648777836972</v>
      </c>
      <c r="AS38" s="7">
        <f t="shared" si="42"/>
        <v>2469.2455240356949</v>
      </c>
      <c r="AT38" s="4">
        <f t="shared" si="17"/>
        <v>4315.4104018193921</v>
      </c>
      <c r="AU38" s="33">
        <f t="shared" si="43"/>
        <v>1081.1564490691435</v>
      </c>
      <c r="AV38" s="35">
        <f t="shared" si="44"/>
        <v>0.33428310357316926</v>
      </c>
      <c r="AW38" s="28">
        <f>F38*1.12</f>
        <v>1871.2158037264626</v>
      </c>
      <c r="AX38" s="7">
        <f t="shared" si="45"/>
        <v>2619.7021252170475</v>
      </c>
      <c r="AY38" s="4">
        <f t="shared" si="19"/>
        <v>4490.9179289435106</v>
      </c>
      <c r="AZ38" s="33">
        <f t="shared" si="46"/>
        <v>1256.663976193262</v>
      </c>
      <c r="BA38" s="35">
        <f t="shared" si="47"/>
        <v>0.38854833125415444</v>
      </c>
    </row>
    <row r="39" spans="1:53" ht="15.6" x14ac:dyDescent="0.3">
      <c r="A39" s="14"/>
      <c r="B39" s="15">
        <f t="shared" si="56"/>
        <v>3</v>
      </c>
      <c r="C39" s="10">
        <f>F39*(1+0.12)</f>
        <v>1770.3082343675144</v>
      </c>
      <c r="D39" s="7">
        <f t="shared" si="1"/>
        <v>2478.43152811452</v>
      </c>
      <c r="E39" s="4">
        <f t="shared" si="2"/>
        <v>4248.7397624820342</v>
      </c>
      <c r="F39" s="10">
        <v>1580.632352113852</v>
      </c>
      <c r="G39" s="7">
        <f t="shared" si="3"/>
        <v>1422.5691169024669</v>
      </c>
      <c r="H39" s="7">
        <v>59.87</v>
      </c>
      <c r="I39" s="4">
        <f t="shared" si="21"/>
        <v>3063.0714690163186</v>
      </c>
      <c r="J39" s="28">
        <f t="shared" si="4"/>
        <v>189.67588225366239</v>
      </c>
      <c r="K39" s="7">
        <f t="shared" si="5"/>
        <v>1055.8624112120531</v>
      </c>
      <c r="L39" s="4">
        <f t="shared" si="6"/>
        <v>1185.6682934657156</v>
      </c>
      <c r="M39" s="19">
        <f t="shared" si="7"/>
        <v>0.38708476294432781</v>
      </c>
      <c r="N39" s="28">
        <f t="shared" si="55"/>
        <v>1604.3418373955597</v>
      </c>
      <c r="O39" s="7">
        <f t="shared" si="22"/>
        <v>1544.1790184932263</v>
      </c>
      <c r="P39" s="4">
        <f t="shared" si="8"/>
        <v>3148.5208558887862</v>
      </c>
      <c r="Q39" s="33">
        <f t="shared" si="23"/>
        <v>85.449386872467585</v>
      </c>
      <c r="R39" s="35">
        <f t="shared" si="24"/>
        <v>2.7896635039961697E-2</v>
      </c>
      <c r="S39" s="28">
        <f>F39*1.03</f>
        <v>1628.0513226772675</v>
      </c>
      <c r="T39" s="7">
        <f t="shared" si="25"/>
        <v>1668.7526057441992</v>
      </c>
      <c r="U39" s="4">
        <f t="shared" si="10"/>
        <v>3296.8039284214665</v>
      </c>
      <c r="V39" s="33">
        <f t="shared" si="26"/>
        <v>233.73245940514789</v>
      </c>
      <c r="W39" s="35">
        <f t="shared" si="27"/>
        <v>7.6306564103843538E-2</v>
      </c>
      <c r="X39" s="28">
        <f t="shared" si="28"/>
        <v>1659.6639697195446</v>
      </c>
      <c r="Y39" s="7">
        <f t="shared" si="29"/>
        <v>1792.4370872971083</v>
      </c>
      <c r="Z39" s="4">
        <f t="shared" si="11"/>
        <v>3452.1010570166527</v>
      </c>
      <c r="AA39" s="33">
        <f t="shared" si="30"/>
        <v>389.02958800033412</v>
      </c>
      <c r="AB39" s="35">
        <f t="shared" si="31"/>
        <v>0.12700636989226632</v>
      </c>
      <c r="AC39" s="28">
        <f t="shared" si="32"/>
        <v>1675.4702932406833</v>
      </c>
      <c r="AD39" s="7">
        <f t="shared" si="33"/>
        <v>1893.281431361972</v>
      </c>
      <c r="AE39" s="4">
        <f t="shared" si="12"/>
        <v>3568.7517246026555</v>
      </c>
      <c r="AF39" s="33">
        <f t="shared" si="34"/>
        <v>505.6802555863369</v>
      </c>
      <c r="AG39" s="35">
        <f t="shared" si="35"/>
        <v>0.16508927744631832</v>
      </c>
      <c r="AH39" s="28">
        <f>F39*1.075</f>
        <v>1699.1797785223907</v>
      </c>
      <c r="AI39" s="7">
        <f t="shared" si="36"/>
        <v>2060.2554814583987</v>
      </c>
      <c r="AJ39" s="4">
        <f t="shared" si="14"/>
        <v>3759.4352599807894</v>
      </c>
      <c r="AK39" s="33">
        <f t="shared" si="37"/>
        <v>696.36379096447081</v>
      </c>
      <c r="AL39" s="35">
        <f t="shared" si="38"/>
        <v>0.22734167256897292</v>
      </c>
      <c r="AM39" s="28">
        <f>F39*1.09</f>
        <v>1722.8892638040988</v>
      </c>
      <c r="AN39" s="7">
        <f t="shared" si="39"/>
        <v>2196.6838113502258</v>
      </c>
      <c r="AO39" s="4">
        <f t="shared" si="16"/>
        <v>3919.5730751543247</v>
      </c>
      <c r="AP39" s="33">
        <f t="shared" si="40"/>
        <v>856.50160613800608</v>
      </c>
      <c r="AQ39" s="35">
        <f t="shared" si="41"/>
        <v>0.27962181581517748</v>
      </c>
      <c r="AR39" s="28">
        <f>F39*1.105</f>
        <v>1746.5987490858065</v>
      </c>
      <c r="AS39" s="7">
        <f t="shared" si="42"/>
        <v>2336.0758269022658</v>
      </c>
      <c r="AT39" s="4">
        <f t="shared" si="17"/>
        <v>4082.6745759880723</v>
      </c>
      <c r="AU39" s="33">
        <f t="shared" si="43"/>
        <v>1019.6031069717537</v>
      </c>
      <c r="AV39" s="35">
        <f t="shared" si="44"/>
        <v>0.33286951260696224</v>
      </c>
      <c r="AW39" s="28">
        <f>F39*1.12</f>
        <v>1770.3082343675144</v>
      </c>
      <c r="AX39" s="7">
        <f t="shared" si="45"/>
        <v>2478.43152811452</v>
      </c>
      <c r="AY39" s="4">
        <f t="shared" si="19"/>
        <v>4248.7397624820342</v>
      </c>
      <c r="AZ39" s="33">
        <f t="shared" si="46"/>
        <v>1185.6682934657156</v>
      </c>
      <c r="BA39" s="35">
        <f t="shared" si="47"/>
        <v>0.38708476294432781</v>
      </c>
    </row>
    <row r="40" spans="1:53" ht="15.6" x14ac:dyDescent="0.3">
      <c r="A40" s="14"/>
      <c r="B40" s="15">
        <f t="shared" si="56"/>
        <v>2</v>
      </c>
      <c r="C40" s="10">
        <f>F40*(1+0.12)+0.01</f>
        <v>1694.084865423459</v>
      </c>
      <c r="D40" s="7">
        <f t="shared" si="1"/>
        <v>2371.7188115928425</v>
      </c>
      <c r="E40" s="4">
        <f t="shared" si="2"/>
        <v>4065.8036770163017</v>
      </c>
      <c r="F40" s="10">
        <v>1512.5668441280882</v>
      </c>
      <c r="G40" s="7">
        <f t="shared" si="3"/>
        <v>1361.3101597152795</v>
      </c>
      <c r="H40" s="7">
        <v>59.87</v>
      </c>
      <c r="I40" s="4">
        <f t="shared" si="21"/>
        <v>2933.7470038433676</v>
      </c>
      <c r="J40" s="28">
        <f t="shared" si="4"/>
        <v>181.51802129537077</v>
      </c>
      <c r="K40" s="7">
        <f t="shared" si="5"/>
        <v>1010.408651877563</v>
      </c>
      <c r="L40" s="4">
        <f t="shared" si="6"/>
        <v>1132.0566731729341</v>
      </c>
      <c r="M40" s="19">
        <f t="shared" si="7"/>
        <v>0.38587399380037835</v>
      </c>
      <c r="N40" s="28">
        <f t="shared" si="55"/>
        <v>1535.2553467900093</v>
      </c>
      <c r="O40" s="7">
        <f t="shared" si="22"/>
        <v>1477.6832712853841</v>
      </c>
      <c r="P40" s="4">
        <f t="shared" si="8"/>
        <v>3012.9386180753936</v>
      </c>
      <c r="Q40" s="33">
        <f t="shared" si="23"/>
        <v>79.191614232026041</v>
      </c>
      <c r="R40" s="35">
        <f t="shared" si="24"/>
        <v>2.6993334506445421E-2</v>
      </c>
      <c r="S40" s="28">
        <f>F40*1.03+0.01</f>
        <v>1557.9538494519309</v>
      </c>
      <c r="T40" s="7">
        <f t="shared" si="25"/>
        <v>1596.902695688229</v>
      </c>
      <c r="U40" s="4">
        <f t="shared" si="10"/>
        <v>3154.8565451401601</v>
      </c>
      <c r="V40" s="33">
        <f t="shared" si="26"/>
        <v>221.10954129679249</v>
      </c>
      <c r="W40" s="35">
        <f t="shared" si="27"/>
        <v>7.5367624068171865E-2</v>
      </c>
      <c r="X40" s="28">
        <f t="shared" si="28"/>
        <v>1588.1951863344927</v>
      </c>
      <c r="Y40" s="7">
        <f t="shared" si="29"/>
        <v>1715.2508012412522</v>
      </c>
      <c r="Z40" s="4">
        <f t="shared" si="11"/>
        <v>3303.4459875757448</v>
      </c>
      <c r="AA40" s="33">
        <f t="shared" si="30"/>
        <v>369.6989837323772</v>
      </c>
      <c r="AB40" s="35">
        <f t="shared" si="31"/>
        <v>0.1260159731728917</v>
      </c>
      <c r="AC40" s="28">
        <f t="shared" si="32"/>
        <v>1603.3208547757736</v>
      </c>
      <c r="AD40" s="7">
        <f t="shared" si="33"/>
        <v>1811.752565896624</v>
      </c>
      <c r="AE40" s="4">
        <f t="shared" si="12"/>
        <v>3415.0734206723973</v>
      </c>
      <c r="AF40" s="33">
        <f t="shared" si="34"/>
        <v>481.32641682902977</v>
      </c>
      <c r="AG40" s="35">
        <f t="shared" si="35"/>
        <v>0.16406541402461292</v>
      </c>
      <c r="AH40" s="28">
        <f>F40*1.075</f>
        <v>1626.0093574376947</v>
      </c>
      <c r="AI40" s="7">
        <f t="shared" si="36"/>
        <v>1971.5363458932047</v>
      </c>
      <c r="AJ40" s="4">
        <f t="shared" si="14"/>
        <v>3597.5457033308994</v>
      </c>
      <c r="AK40" s="33">
        <f t="shared" si="37"/>
        <v>663.79869948753185</v>
      </c>
      <c r="AL40" s="35">
        <f t="shared" si="38"/>
        <v>0.22626310265265531</v>
      </c>
      <c r="AM40" s="28">
        <f>F40*1.09</f>
        <v>1648.6978600996163</v>
      </c>
      <c r="AN40" s="7">
        <f t="shared" si="39"/>
        <v>2102.0897716270106</v>
      </c>
      <c r="AO40" s="4">
        <f t="shared" si="16"/>
        <v>3750.7876317266268</v>
      </c>
      <c r="AP40" s="33">
        <f t="shared" si="40"/>
        <v>817.04062788325928</v>
      </c>
      <c r="AQ40" s="35">
        <f t="shared" si="41"/>
        <v>0.27849730287338742</v>
      </c>
      <c r="AR40" s="28">
        <f>F40*1.105</f>
        <v>1671.3863627615374</v>
      </c>
      <c r="AS40" s="7">
        <f t="shared" si="42"/>
        <v>2235.479260193556</v>
      </c>
      <c r="AT40" s="4">
        <f t="shared" si="17"/>
        <v>3906.8656229550934</v>
      </c>
      <c r="AU40" s="33">
        <f t="shared" si="43"/>
        <v>973.11861911172582</v>
      </c>
      <c r="AV40" s="35">
        <f t="shared" si="44"/>
        <v>0.33169820636779096</v>
      </c>
      <c r="AW40" s="28">
        <f>F40*1.12+0.01</f>
        <v>1694.084865423459</v>
      </c>
      <c r="AX40" s="7">
        <f t="shared" si="45"/>
        <v>2371.7188115928425</v>
      </c>
      <c r="AY40" s="4">
        <f t="shared" si="19"/>
        <v>4065.8036770163017</v>
      </c>
      <c r="AZ40" s="33">
        <f t="shared" si="46"/>
        <v>1132.0566731729341</v>
      </c>
      <c r="BA40" s="35">
        <f t="shared" si="47"/>
        <v>0.38587399380037835</v>
      </c>
    </row>
    <row r="41" spans="1:53" ht="16.2" thickBot="1" x14ac:dyDescent="0.35">
      <c r="A41" s="16"/>
      <c r="B41" s="17">
        <f t="shared" si="56"/>
        <v>1</v>
      </c>
      <c r="C41" s="11">
        <f>F41*(1+0.12)</f>
        <v>1621.1242731324967</v>
      </c>
      <c r="D41" s="8">
        <f t="shared" si="1"/>
        <v>2269.5739823854951</v>
      </c>
      <c r="E41" s="5">
        <f t="shared" si="2"/>
        <v>3890.698255517992</v>
      </c>
      <c r="F41" s="11">
        <v>1447.4323867254434</v>
      </c>
      <c r="G41" s="8">
        <f t="shared" si="3"/>
        <v>1302.6891480528991</v>
      </c>
      <c r="H41" s="8">
        <v>59.87</v>
      </c>
      <c r="I41" s="5">
        <f t="shared" si="21"/>
        <v>2809.9915347783426</v>
      </c>
      <c r="J41" s="29">
        <f t="shared" si="4"/>
        <v>173.69188640705329</v>
      </c>
      <c r="K41" s="8">
        <f t="shared" si="5"/>
        <v>966.88483433259603</v>
      </c>
      <c r="L41" s="5">
        <f t="shared" si="6"/>
        <v>1080.7067207396494</v>
      </c>
      <c r="M41" s="26">
        <f t="shared" si="7"/>
        <v>0.38459429765680686</v>
      </c>
      <c r="N41" s="29">
        <f t="shared" si="55"/>
        <v>1469.1438725263249</v>
      </c>
      <c r="O41" s="8">
        <f t="shared" si="22"/>
        <v>1414.0509773065878</v>
      </c>
      <c r="P41" s="5">
        <f t="shared" si="8"/>
        <v>2883.194849832913</v>
      </c>
      <c r="Q41" s="36">
        <f t="shared" si="23"/>
        <v>73.203315054570339</v>
      </c>
      <c r="R41" s="37">
        <f t="shared" si="24"/>
        <v>2.6051080278554916E-2</v>
      </c>
      <c r="S41" s="29">
        <f>F41*1.03-0.01</f>
        <v>1490.8453583272067</v>
      </c>
      <c r="T41" s="8">
        <f t="shared" si="25"/>
        <v>1528.1164922853868</v>
      </c>
      <c r="U41" s="5">
        <f t="shared" si="10"/>
        <v>3018.9618506125935</v>
      </c>
      <c r="V41" s="36">
        <f t="shared" si="26"/>
        <v>208.97031583425087</v>
      </c>
      <c r="W41" s="37">
        <f t="shared" si="27"/>
        <v>7.4366884472032699E-2</v>
      </c>
      <c r="X41" s="29">
        <f t="shared" si="28"/>
        <v>1519.8040060617157</v>
      </c>
      <c r="Y41" s="8">
        <f t="shared" si="29"/>
        <v>1641.3883265466529</v>
      </c>
      <c r="Z41" s="5">
        <f t="shared" si="11"/>
        <v>3161.1923326083688</v>
      </c>
      <c r="AA41" s="36">
        <f t="shared" si="30"/>
        <v>351.2007978300262</v>
      </c>
      <c r="AB41" s="37">
        <f t="shared" si="31"/>
        <v>0.12498286684615567</v>
      </c>
      <c r="AC41" s="29">
        <f t="shared" si="32"/>
        <v>1534.2783299289702</v>
      </c>
      <c r="AD41" s="8">
        <f t="shared" si="33"/>
        <v>1733.7345128197362</v>
      </c>
      <c r="AE41" s="5">
        <f t="shared" si="12"/>
        <v>3268.0128427487061</v>
      </c>
      <c r="AF41" s="36">
        <f t="shared" si="34"/>
        <v>458.02130797036352</v>
      </c>
      <c r="AG41" s="37">
        <f t="shared" si="35"/>
        <v>0.16299739778628661</v>
      </c>
      <c r="AH41" s="29">
        <f>F41*1.075</f>
        <v>1555.9898157298517</v>
      </c>
      <c r="AI41" s="8">
        <f t="shared" si="36"/>
        <v>1886.6376515724451</v>
      </c>
      <c r="AJ41" s="5">
        <f t="shared" si="14"/>
        <v>3442.6274673022967</v>
      </c>
      <c r="AK41" s="36">
        <f t="shared" si="37"/>
        <v>632.63593252395412</v>
      </c>
      <c r="AL41" s="37">
        <f t="shared" si="38"/>
        <v>0.22513802077124678</v>
      </c>
      <c r="AM41" s="29">
        <f>F41*1.09</f>
        <v>1577.7013015307334</v>
      </c>
      <c r="AN41" s="8">
        <f t="shared" si="39"/>
        <v>2011.569159451685</v>
      </c>
      <c r="AO41" s="5">
        <f t="shared" si="16"/>
        <v>3589.2704609824186</v>
      </c>
      <c r="AP41" s="36">
        <f t="shared" si="40"/>
        <v>779.27892620407601</v>
      </c>
      <c r="AQ41" s="37">
        <f t="shared" si="41"/>
        <v>0.27732429673157255</v>
      </c>
      <c r="AR41" s="29">
        <f>F41*1.105</f>
        <v>1599.4127873316149</v>
      </c>
      <c r="AS41" s="8">
        <f t="shared" si="42"/>
        <v>2139.2146030560348</v>
      </c>
      <c r="AT41" s="5">
        <f t="shared" si="17"/>
        <v>3738.6273903876499</v>
      </c>
      <c r="AU41" s="36">
        <f t="shared" si="43"/>
        <v>928.63585560930733</v>
      </c>
      <c r="AV41" s="37">
        <f t="shared" si="44"/>
        <v>0.33047638902675908</v>
      </c>
      <c r="AW41" s="29">
        <f>F41*1.12</f>
        <v>1621.1242731324967</v>
      </c>
      <c r="AX41" s="8">
        <f t="shared" si="45"/>
        <v>2269.5739823854951</v>
      </c>
      <c r="AY41" s="5">
        <f t="shared" si="19"/>
        <v>3890.698255517992</v>
      </c>
      <c r="AZ41" s="36">
        <f t="shared" si="46"/>
        <v>1080.7067207396494</v>
      </c>
      <c r="BA41" s="37">
        <f t="shared" si="47"/>
        <v>0.38459429765680686</v>
      </c>
    </row>
    <row r="42" spans="1:53" x14ac:dyDescent="0.3">
      <c r="J42" s="1"/>
    </row>
    <row r="43" spans="1:53" x14ac:dyDescent="0.3">
      <c r="A43" s="46" t="s">
        <v>18</v>
      </c>
    </row>
  </sheetData>
  <mergeCells count="12">
    <mergeCell ref="X1:AB1"/>
    <mergeCell ref="A1:B1"/>
    <mergeCell ref="C1:E1"/>
    <mergeCell ref="F1:I1"/>
    <mergeCell ref="J1:M1"/>
    <mergeCell ref="N1:R1"/>
    <mergeCell ref="S1:W1"/>
    <mergeCell ref="AC1:AG1"/>
    <mergeCell ref="AH1:AL1"/>
    <mergeCell ref="AM1:AQ1"/>
    <mergeCell ref="AR1:AV1"/>
    <mergeCell ref="AW1:BA1"/>
  </mergeCells>
  <conditionalFormatting sqref="A42:I42 K42:L4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71" orientation="landscape" r:id="rId1"/>
  <headerFooter>
    <oddHeader>&amp;LSINTRAJUD/SP&amp;C&amp;F
&amp;A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3"/>
  <sheetViews>
    <sheetView zoomScale="110" zoomScaleNormal="110" workbookViewId="0">
      <selection activeCell="AN3" sqref="AN3"/>
    </sheetView>
  </sheetViews>
  <sheetFormatPr defaultRowHeight="14.4" x14ac:dyDescent="0.3"/>
  <cols>
    <col min="1" max="1" width="4" style="2" customWidth="1"/>
    <col min="2" max="2" width="9.109375" bestFit="1" customWidth="1"/>
    <col min="3" max="3" width="7.77734375" hidden="1" customWidth="1"/>
    <col min="4" max="4" width="8.77734375" hidden="1" customWidth="1"/>
    <col min="5" max="5" width="9.6640625" hidden="1" customWidth="1"/>
    <col min="6" max="7" width="7.77734375" bestFit="1" customWidth="1"/>
    <col min="8" max="8" width="7.77734375" customWidth="1"/>
    <col min="9" max="9" width="9.6640625" bestFit="1" customWidth="1"/>
    <col min="10" max="10" width="6.21875" hidden="1" customWidth="1"/>
    <col min="11" max="11" width="7.77734375" hidden="1" customWidth="1"/>
    <col min="12" max="12" width="8.5546875" hidden="1" customWidth="1"/>
    <col min="13" max="13" width="6.77734375" hidden="1" customWidth="1"/>
    <col min="14" max="14" width="7.77734375" hidden="1" customWidth="1"/>
    <col min="15" max="15" width="11.21875" hidden="1" customWidth="1"/>
    <col min="16" max="16" width="9.6640625" hidden="1" customWidth="1"/>
    <col min="17" max="17" width="9.21875" hidden="1" customWidth="1"/>
    <col min="18" max="18" width="8.6640625" hidden="1" customWidth="1"/>
    <col min="19" max="19" width="7.77734375" hidden="1" customWidth="1"/>
    <col min="20" max="20" width="11.21875" hidden="1" customWidth="1"/>
    <col min="21" max="21" width="9.6640625" hidden="1" customWidth="1"/>
    <col min="22" max="22" width="9.21875" hidden="1" customWidth="1"/>
    <col min="23" max="23" width="8.6640625" hidden="1" customWidth="1"/>
    <col min="24" max="24" width="7.77734375" hidden="1" customWidth="1"/>
    <col min="25" max="25" width="12.21875" hidden="1" customWidth="1"/>
    <col min="26" max="26" width="9.6640625" hidden="1" customWidth="1"/>
    <col min="27" max="27" width="9.21875" hidden="1" customWidth="1"/>
    <col min="28" max="28" width="8.6640625" hidden="1" customWidth="1"/>
    <col min="29" max="29" width="7.77734375" hidden="1" customWidth="1"/>
    <col min="30" max="30" width="9.88671875" hidden="1" customWidth="1"/>
    <col min="31" max="31" width="9.6640625" hidden="1" customWidth="1"/>
    <col min="32" max="32" width="9.21875" hidden="1" customWidth="1"/>
    <col min="33" max="33" width="8.6640625" hidden="1" customWidth="1"/>
    <col min="34" max="34" width="8" bestFit="1" customWidth="1"/>
    <col min="35" max="35" width="12.21875" bestFit="1" customWidth="1"/>
    <col min="36" max="36" width="9.6640625" bestFit="1" customWidth="1"/>
    <col min="37" max="37" width="9.21875" bestFit="1" customWidth="1"/>
    <col min="38" max="38" width="8.6640625" bestFit="1" customWidth="1"/>
    <col min="39" max="39" width="8" bestFit="1" customWidth="1"/>
    <col min="40" max="40" width="11.21875" bestFit="1" customWidth="1"/>
    <col min="41" max="41" width="9.6640625" bestFit="1" customWidth="1"/>
    <col min="42" max="42" width="9.21875" bestFit="1" customWidth="1"/>
    <col min="43" max="43" width="8.6640625" bestFit="1" customWidth="1"/>
    <col min="44" max="44" width="7.77734375" hidden="1" customWidth="1"/>
    <col min="45" max="45" width="12.21875" hidden="1" customWidth="1"/>
    <col min="46" max="46" width="9.6640625" hidden="1" customWidth="1"/>
    <col min="47" max="47" width="9.21875" hidden="1" customWidth="1"/>
    <col min="48" max="48" width="8.6640625" hidden="1" customWidth="1"/>
    <col min="49" max="49" width="7.77734375" hidden="1" customWidth="1"/>
    <col min="50" max="50" width="9.88671875" hidden="1" customWidth="1"/>
    <col min="51" max="51" width="9.6640625" hidden="1" customWidth="1"/>
    <col min="52" max="52" width="9.21875" hidden="1" customWidth="1"/>
    <col min="53" max="53" width="8.6640625" hidden="1" customWidth="1"/>
  </cols>
  <sheetData>
    <row r="1" spans="1:53" ht="15" thickBot="1" x14ac:dyDescent="0.35">
      <c r="A1" s="66"/>
      <c r="B1" s="67"/>
      <c r="C1" s="63" t="s">
        <v>19</v>
      </c>
      <c r="D1" s="64"/>
      <c r="E1" s="65"/>
      <c r="F1" s="63" t="s">
        <v>17</v>
      </c>
      <c r="G1" s="64"/>
      <c r="H1" s="64"/>
      <c r="I1" s="65"/>
      <c r="J1" s="60" t="s">
        <v>21</v>
      </c>
      <c r="K1" s="61"/>
      <c r="L1" s="61"/>
      <c r="M1" s="62"/>
      <c r="N1" s="63" t="s">
        <v>25</v>
      </c>
      <c r="O1" s="64"/>
      <c r="P1" s="64"/>
      <c r="Q1" s="64"/>
      <c r="R1" s="65"/>
      <c r="S1" s="61" t="s">
        <v>26</v>
      </c>
      <c r="T1" s="61"/>
      <c r="U1" s="61"/>
      <c r="V1" s="61"/>
      <c r="W1" s="62"/>
      <c r="X1" s="60" t="s">
        <v>27</v>
      </c>
      <c r="Y1" s="61"/>
      <c r="Z1" s="61"/>
      <c r="AA1" s="61"/>
      <c r="AB1" s="62"/>
      <c r="AC1" s="60" t="s">
        <v>28</v>
      </c>
      <c r="AD1" s="61"/>
      <c r="AE1" s="61"/>
      <c r="AF1" s="61"/>
      <c r="AG1" s="62"/>
      <c r="AH1" s="60" t="s">
        <v>54</v>
      </c>
      <c r="AI1" s="61"/>
      <c r="AJ1" s="61"/>
      <c r="AK1" s="61"/>
      <c r="AL1" s="62"/>
      <c r="AM1" s="60" t="s">
        <v>43</v>
      </c>
      <c r="AN1" s="61"/>
      <c r="AO1" s="61"/>
      <c r="AP1" s="61"/>
      <c r="AQ1" s="62"/>
      <c r="AR1" s="60" t="s">
        <v>31</v>
      </c>
      <c r="AS1" s="61"/>
      <c r="AT1" s="61"/>
      <c r="AU1" s="61"/>
      <c r="AV1" s="62"/>
      <c r="AW1" s="60" t="s">
        <v>32</v>
      </c>
      <c r="AX1" s="61"/>
      <c r="AY1" s="61"/>
      <c r="AZ1" s="61"/>
      <c r="BA1" s="62"/>
    </row>
    <row r="2" spans="1:53" ht="15" thickBot="1" x14ac:dyDescent="0.35">
      <c r="A2" s="39" t="s">
        <v>20</v>
      </c>
      <c r="B2" s="39" t="s">
        <v>16</v>
      </c>
      <c r="C2" s="40" t="s">
        <v>15</v>
      </c>
      <c r="D2" s="41" t="s">
        <v>14</v>
      </c>
      <c r="E2" s="42" t="s">
        <v>13</v>
      </c>
      <c r="F2" s="40" t="s">
        <v>15</v>
      </c>
      <c r="G2" s="41" t="s">
        <v>14</v>
      </c>
      <c r="H2" s="41" t="s">
        <v>40</v>
      </c>
      <c r="I2" s="42" t="s">
        <v>13</v>
      </c>
      <c r="J2" s="40" t="s">
        <v>15</v>
      </c>
      <c r="K2" s="41" t="s">
        <v>14</v>
      </c>
      <c r="L2" s="42" t="s">
        <v>13</v>
      </c>
      <c r="M2" s="43" t="s">
        <v>12</v>
      </c>
      <c r="N2" s="40" t="s">
        <v>15</v>
      </c>
      <c r="O2" s="41" t="s">
        <v>22</v>
      </c>
      <c r="P2" s="42" t="s">
        <v>13</v>
      </c>
      <c r="Q2" s="44" t="s">
        <v>38</v>
      </c>
      <c r="R2" s="45" t="s">
        <v>39</v>
      </c>
      <c r="S2" s="40" t="s">
        <v>15</v>
      </c>
      <c r="T2" s="41" t="s">
        <v>23</v>
      </c>
      <c r="U2" s="42" t="s">
        <v>13</v>
      </c>
      <c r="V2" s="44" t="s">
        <v>38</v>
      </c>
      <c r="W2" s="45" t="s">
        <v>39</v>
      </c>
      <c r="X2" s="40" t="s">
        <v>15</v>
      </c>
      <c r="Y2" s="41" t="s">
        <v>24</v>
      </c>
      <c r="Z2" s="42" t="s">
        <v>13</v>
      </c>
      <c r="AA2" s="44" t="s">
        <v>38</v>
      </c>
      <c r="AB2" s="45" t="s">
        <v>39</v>
      </c>
      <c r="AC2" s="40" t="s">
        <v>15</v>
      </c>
      <c r="AD2" s="41" t="s">
        <v>37</v>
      </c>
      <c r="AE2" s="42" t="s">
        <v>13</v>
      </c>
      <c r="AF2" s="44" t="s">
        <v>38</v>
      </c>
      <c r="AG2" s="45" t="s">
        <v>39</v>
      </c>
      <c r="AH2" s="40" t="s">
        <v>15</v>
      </c>
      <c r="AI2" s="41" t="s">
        <v>51</v>
      </c>
      <c r="AJ2" s="42" t="s">
        <v>13</v>
      </c>
      <c r="AK2" s="44" t="s">
        <v>38</v>
      </c>
      <c r="AL2" s="45" t="s">
        <v>39</v>
      </c>
      <c r="AM2" s="40" t="s">
        <v>15</v>
      </c>
      <c r="AN2" s="41" t="s">
        <v>52</v>
      </c>
      <c r="AO2" s="42" t="s">
        <v>13</v>
      </c>
      <c r="AP2" s="44" t="s">
        <v>38</v>
      </c>
      <c r="AQ2" s="45" t="s">
        <v>39</v>
      </c>
      <c r="AR2" s="40" t="s">
        <v>15</v>
      </c>
      <c r="AS2" s="41" t="s">
        <v>34</v>
      </c>
      <c r="AT2" s="42" t="s">
        <v>13</v>
      </c>
      <c r="AU2" s="44" t="s">
        <v>38</v>
      </c>
      <c r="AV2" s="45" t="s">
        <v>39</v>
      </c>
      <c r="AW2" s="40" t="s">
        <v>15</v>
      </c>
      <c r="AX2" s="41" t="s">
        <v>33</v>
      </c>
      <c r="AY2" s="42" t="s">
        <v>13</v>
      </c>
      <c r="AZ2" s="44" t="s">
        <v>38</v>
      </c>
      <c r="BA2" s="45" t="s">
        <v>39</v>
      </c>
    </row>
    <row r="3" spans="1:53" ht="15.6" x14ac:dyDescent="0.3">
      <c r="A3" s="12"/>
      <c r="B3" s="13">
        <v>13</v>
      </c>
      <c r="C3" s="22">
        <f t="shared" ref="C3:C12" si="0">F3*(1+0.12)</f>
        <v>7792.2992000000004</v>
      </c>
      <c r="D3" s="23">
        <f t="shared" ref="D3:D41" si="1">C3*1.4</f>
        <v>10909.21888</v>
      </c>
      <c r="E3" s="24">
        <f t="shared" ref="E3:E41" si="2">C3+D3</f>
        <v>18701.518080000002</v>
      </c>
      <c r="F3" s="22">
        <v>6957.41</v>
      </c>
      <c r="G3" s="23">
        <f t="shared" ref="G3:G41" si="3">F3*0.9</f>
        <v>6261.6689999999999</v>
      </c>
      <c r="H3" s="6">
        <v>59.87</v>
      </c>
      <c r="I3" s="3">
        <f>F3+G3+H3</f>
        <v>13278.949000000001</v>
      </c>
      <c r="J3" s="27">
        <f t="shared" ref="J3:J41" si="4">C3-F3</f>
        <v>834.88920000000053</v>
      </c>
      <c r="K3" s="23">
        <f t="shared" ref="K3:K41" si="5">D3-G3</f>
        <v>4647.5498800000005</v>
      </c>
      <c r="L3" s="24">
        <f t="shared" ref="L3:L41" si="6">E3-I3</f>
        <v>5422.5690800000011</v>
      </c>
      <c r="M3" s="25">
        <f t="shared" ref="M3:M41" si="7">L3/I3</f>
        <v>0.40835830305546028</v>
      </c>
      <c r="N3" s="30">
        <f>F3*1.015</f>
        <v>7061.7711499999996</v>
      </c>
      <c r="O3" s="6">
        <f>N3*96.25%</f>
        <v>6796.9547318750001</v>
      </c>
      <c r="P3" s="3">
        <f t="shared" ref="P3:P41" si="8">N3+O3</f>
        <v>13858.725881875</v>
      </c>
      <c r="Q3" s="38">
        <f>P3-$I3</f>
        <v>579.77688187499916</v>
      </c>
      <c r="R3" s="34">
        <f>Q3/$I3</f>
        <v>4.3661353159425431E-2</v>
      </c>
      <c r="S3" s="27">
        <f t="shared" ref="S3:S9" si="9">F3*1.03</f>
        <v>7166.1323000000002</v>
      </c>
      <c r="T3" s="23">
        <f>S3*102.5%</f>
        <v>7345.2856075</v>
      </c>
      <c r="U3" s="24">
        <f t="shared" ref="U3:U41" si="10">S3+T3</f>
        <v>14511.417907499999</v>
      </c>
      <c r="V3" s="31">
        <f>U3-$I3</f>
        <v>1232.4689074999987</v>
      </c>
      <c r="W3" s="32">
        <f>V3/$I3</f>
        <v>9.2813739061728351E-2</v>
      </c>
      <c r="X3" s="27">
        <f>F3*1.045</f>
        <v>7270.493449999999</v>
      </c>
      <c r="Y3" s="23">
        <f>X3*108.75%</f>
        <v>7906.6616268749985</v>
      </c>
      <c r="Z3" s="24">
        <f t="shared" ref="Z3:Z41" si="11">X3+Y3</f>
        <v>15177.155076874998</v>
      </c>
      <c r="AA3" s="31">
        <f>Z3-$I3</f>
        <v>1898.206076874998</v>
      </c>
      <c r="AB3" s="32">
        <f>AA3/$I3</f>
        <v>0.14294851775355097</v>
      </c>
      <c r="AC3" s="27">
        <f t="shared" ref="AC3:AC41" si="12">F3*1.06</f>
        <v>7374.8546000000006</v>
      </c>
      <c r="AD3" s="23">
        <f>AC3*115%</f>
        <v>8481.0827900000004</v>
      </c>
      <c r="AE3" s="24">
        <f t="shared" ref="AE3:AE41" si="13">AC3+AD3</f>
        <v>15855.937390000001</v>
      </c>
      <c r="AF3" s="31">
        <f>AE3-$I3</f>
        <v>2576.9883900000004</v>
      </c>
      <c r="AG3" s="32">
        <f>AF3/$I3</f>
        <v>0.19406568923489353</v>
      </c>
      <c r="AH3" s="27">
        <f>F3*1.07</f>
        <v>7444.4287000000004</v>
      </c>
      <c r="AI3" s="23">
        <f>AH3*122%</f>
        <v>9082.2030140000006</v>
      </c>
      <c r="AJ3" s="24">
        <f t="shared" ref="AJ3:AJ41" si="14">AH3+AI3</f>
        <v>16526.631714000003</v>
      </c>
      <c r="AK3" s="31">
        <f>AJ3-$I3</f>
        <v>3247.6827140000023</v>
      </c>
      <c r="AL3" s="32">
        <f>AK3/$I3</f>
        <v>0.24457377718673384</v>
      </c>
      <c r="AM3" s="27">
        <f>F3*1.08</f>
        <v>7514.0028000000002</v>
      </c>
      <c r="AN3" s="23">
        <f>AM3*125%</f>
        <v>9392.5035000000007</v>
      </c>
      <c r="AO3" s="24">
        <f t="shared" ref="AO3:AO41" si="15">AM3+AN3</f>
        <v>16906.506300000001</v>
      </c>
      <c r="AP3" s="31">
        <f>AO3-$I3</f>
        <v>3627.5573000000004</v>
      </c>
      <c r="AQ3" s="32">
        <f>AP3/$I3</f>
        <v>0.27318105521754771</v>
      </c>
      <c r="AR3" s="27">
        <f>F3*1.105</f>
        <v>7687.9380499999997</v>
      </c>
      <c r="AS3" s="23">
        <f>AR3*133.75%</f>
        <v>10282.617141874998</v>
      </c>
      <c r="AT3" s="24">
        <f t="shared" ref="AT3:AT41" si="16">AR3+AS3</f>
        <v>17970.555191874999</v>
      </c>
      <c r="AU3" s="31">
        <f>AT3-$I3</f>
        <v>4691.6061918749983</v>
      </c>
      <c r="AV3" s="32">
        <f>AU3/$I3</f>
        <v>0.35331156041603878</v>
      </c>
      <c r="AW3" s="27">
        <f t="shared" ref="AW3:AW12" si="17">F3*1.12</f>
        <v>7792.2992000000004</v>
      </c>
      <c r="AX3" s="23">
        <f>AW3*140%</f>
        <v>10909.21888</v>
      </c>
      <c r="AY3" s="24">
        <f t="shared" ref="AY3:AY41" si="18">AW3+AX3</f>
        <v>18701.518080000002</v>
      </c>
      <c r="AZ3" s="31">
        <f>AY3-$I3</f>
        <v>5422.5690800000011</v>
      </c>
      <c r="BA3" s="32">
        <f>AZ3/$I3</f>
        <v>0.40835830305546028</v>
      </c>
    </row>
    <row r="4" spans="1:53" ht="15.6" x14ac:dyDescent="0.3">
      <c r="A4" s="14"/>
      <c r="B4" s="15">
        <f t="shared" ref="B4:B15" si="19">B3-1</f>
        <v>12</v>
      </c>
      <c r="C4" s="10">
        <f t="shared" si="0"/>
        <v>7565.339029126214</v>
      </c>
      <c r="D4" s="7">
        <f t="shared" si="1"/>
        <v>10591.4746407767</v>
      </c>
      <c r="E4" s="4">
        <f t="shared" si="2"/>
        <v>18156.813669902913</v>
      </c>
      <c r="F4" s="10">
        <v>6754.7669902912621</v>
      </c>
      <c r="G4" s="7">
        <f t="shared" si="3"/>
        <v>6079.2902912621357</v>
      </c>
      <c r="H4" s="7">
        <v>59.87</v>
      </c>
      <c r="I4" s="4">
        <f t="shared" ref="I4:I41" si="20">F4+G4+H4</f>
        <v>12893.927281553399</v>
      </c>
      <c r="J4" s="28">
        <f t="shared" si="4"/>
        <v>810.57203883495185</v>
      </c>
      <c r="K4" s="7">
        <f t="shared" si="5"/>
        <v>4512.184349514564</v>
      </c>
      <c r="L4" s="4">
        <f t="shared" si="6"/>
        <v>5262.8863883495142</v>
      </c>
      <c r="M4" s="18">
        <f t="shared" si="7"/>
        <v>0.40816783540254825</v>
      </c>
      <c r="N4" s="28">
        <f>F4*1.015</f>
        <v>6856.0884951456301</v>
      </c>
      <c r="O4" s="7">
        <f t="shared" ref="O4:O41" si="21">N4*96.25%</f>
        <v>6598.9851765776693</v>
      </c>
      <c r="P4" s="4">
        <f t="shared" si="8"/>
        <v>13455.073671723299</v>
      </c>
      <c r="Q4" s="33">
        <f t="shared" ref="Q4:Q41" si="22">P4-$I4</f>
        <v>561.14639016990077</v>
      </c>
      <c r="R4" s="34">
        <f t="shared" ref="R4:R41" si="23">Q4/$I4</f>
        <v>4.3520207452441638E-2</v>
      </c>
      <c r="S4" s="28">
        <f t="shared" si="9"/>
        <v>6957.41</v>
      </c>
      <c r="T4" s="7">
        <f t="shared" ref="T4:T41" si="24">S4*102.5%</f>
        <v>7131.3452499999994</v>
      </c>
      <c r="U4" s="4">
        <f t="shared" si="10"/>
        <v>14088.755249999998</v>
      </c>
      <c r="V4" s="33">
        <f t="shared" ref="V4:V41" si="25">U4-$I4</f>
        <v>1194.8279684465997</v>
      </c>
      <c r="W4" s="34">
        <f t="shared" ref="W4:W41" si="26">V4/$I4</f>
        <v>9.2665945941541913E-2</v>
      </c>
      <c r="X4" s="28">
        <f>F4*1.045</f>
        <v>7058.7315048543687</v>
      </c>
      <c r="Y4" s="7">
        <f t="shared" ref="Y4:Y41" si="27">X4*108.75%</f>
        <v>7676.370511529125</v>
      </c>
      <c r="Z4" s="4">
        <f t="shared" si="11"/>
        <v>14735.102016383495</v>
      </c>
      <c r="AA4" s="33">
        <f t="shared" ref="AA4:AA41" si="28">Z4-$I4</f>
        <v>1841.174734830096</v>
      </c>
      <c r="AB4" s="34">
        <f t="shared" ref="AB4:AB41" si="29">AA4/$I4</f>
        <v>0.14279394436047108</v>
      </c>
      <c r="AC4" s="28">
        <f t="shared" si="12"/>
        <v>7160.0530097087385</v>
      </c>
      <c r="AD4" s="7">
        <f t="shared" ref="AD4:AD41" si="30">AC4*115%</f>
        <v>8234.0609611650489</v>
      </c>
      <c r="AE4" s="4">
        <f t="shared" si="13"/>
        <v>15394.113970873786</v>
      </c>
      <c r="AF4" s="33">
        <f t="shared" ref="AF4:AF41" si="31">AE4-$I4</f>
        <v>2500.1866893203878</v>
      </c>
      <c r="AG4" s="34">
        <f t="shared" ref="AG4:AG41" si="32">AF4/$I4</f>
        <v>0.19390420270922898</v>
      </c>
      <c r="AH4" s="28">
        <f t="shared" ref="AH4:AH41" si="33">F4*1.07</f>
        <v>7227.6006796116508</v>
      </c>
      <c r="AI4" s="7">
        <f t="shared" ref="AI4:AI41" si="34">AH4*122%</f>
        <v>8817.6728291262134</v>
      </c>
      <c r="AJ4" s="4">
        <f t="shared" si="14"/>
        <v>16045.273508737864</v>
      </c>
      <c r="AK4" s="33">
        <f t="shared" ref="AK4:AK41" si="35">AJ4-$I4</f>
        <v>3151.3462271844655</v>
      </c>
      <c r="AL4" s="34">
        <f t="shared" ref="AL4:AL41" si="36">AK4/$I4</f>
        <v>0.24440545990149298</v>
      </c>
      <c r="AM4" s="28">
        <f t="shared" ref="AM4:AM41" si="37">F4*1.08</f>
        <v>7295.148349514564</v>
      </c>
      <c r="AN4" s="7">
        <f t="shared" ref="AN4:AN41" si="38">AM4*125%</f>
        <v>9118.9354368932054</v>
      </c>
      <c r="AO4" s="4">
        <f t="shared" si="15"/>
        <v>16414.083786407769</v>
      </c>
      <c r="AP4" s="33">
        <f t="shared" ref="AP4:AP41" si="39">AO4-$I4</f>
        <v>3520.1565048543707</v>
      </c>
      <c r="AQ4" s="34">
        <f t="shared" ref="AQ4:AQ41" si="40">AP4/$I4</f>
        <v>0.2730088690581074</v>
      </c>
      <c r="AR4" s="28">
        <f>F4*1.105</f>
        <v>7464.0175242718442</v>
      </c>
      <c r="AS4" s="7">
        <f t="shared" ref="AS4:AS41" si="41">AR4*133.75%</f>
        <v>9983.1234387135901</v>
      </c>
      <c r="AT4" s="4">
        <f t="shared" si="16"/>
        <v>17447.140962985435</v>
      </c>
      <c r="AU4" s="33">
        <f t="shared" ref="AU4:AU41" si="42">AT4-$I4</f>
        <v>4553.2136814320365</v>
      </c>
      <c r="AV4" s="34">
        <f t="shared" ref="AV4:AV41" si="43">AU4/$I4</f>
        <v>0.35312853733447513</v>
      </c>
      <c r="AW4" s="28">
        <f t="shared" si="17"/>
        <v>7565.339029126214</v>
      </c>
      <c r="AX4" s="7">
        <f t="shared" ref="AX4:AX41" si="44">AW4*140%</f>
        <v>10591.4746407767</v>
      </c>
      <c r="AY4" s="4">
        <f t="shared" si="18"/>
        <v>18156.813669902913</v>
      </c>
      <c r="AZ4" s="33">
        <f t="shared" ref="AZ4:AZ41" si="45">AY4-$I4</f>
        <v>5262.8863883495142</v>
      </c>
      <c r="BA4" s="34">
        <f t="shared" ref="BA4:BA41" si="46">AZ4/$I4</f>
        <v>0.40816783540254825</v>
      </c>
    </row>
    <row r="5" spans="1:53" ht="15.6" x14ac:dyDescent="0.3">
      <c r="A5" s="14" t="s">
        <v>1</v>
      </c>
      <c r="B5" s="15">
        <f t="shared" si="19"/>
        <v>11</v>
      </c>
      <c r="C5" s="10">
        <f t="shared" si="0"/>
        <v>7344.9893486662268</v>
      </c>
      <c r="D5" s="7">
        <f t="shared" si="1"/>
        <v>10282.985088132717</v>
      </c>
      <c r="E5" s="4">
        <f t="shared" si="2"/>
        <v>17627.974436798944</v>
      </c>
      <c r="F5" s="10">
        <v>6558.0262041662736</v>
      </c>
      <c r="G5" s="7">
        <f t="shared" si="3"/>
        <v>5902.2235837496464</v>
      </c>
      <c r="H5" s="7">
        <v>59.87</v>
      </c>
      <c r="I5" s="4">
        <f t="shared" si="20"/>
        <v>12520.119787915921</v>
      </c>
      <c r="J5" s="28">
        <f t="shared" si="4"/>
        <v>786.96314449995316</v>
      </c>
      <c r="K5" s="7">
        <f t="shared" si="5"/>
        <v>4380.7615043830701</v>
      </c>
      <c r="L5" s="4">
        <f t="shared" si="6"/>
        <v>5107.8546488830234</v>
      </c>
      <c r="M5" s="19">
        <f t="shared" si="7"/>
        <v>0.40797170757207818</v>
      </c>
      <c r="N5" s="28">
        <f>F5*1.015</f>
        <v>6656.396597228767</v>
      </c>
      <c r="O5" s="7">
        <f t="shared" si="21"/>
        <v>6406.7817248326883</v>
      </c>
      <c r="P5" s="4">
        <f t="shared" si="8"/>
        <v>13063.178322061456</v>
      </c>
      <c r="Q5" s="33">
        <f t="shared" si="22"/>
        <v>543.0585341455353</v>
      </c>
      <c r="R5" s="35">
        <f t="shared" si="23"/>
        <v>4.3374867281196515E-2</v>
      </c>
      <c r="S5" s="28">
        <f t="shared" si="9"/>
        <v>6754.7669902912621</v>
      </c>
      <c r="T5" s="7">
        <f t="shared" si="24"/>
        <v>6923.6361650485433</v>
      </c>
      <c r="U5" s="4">
        <f t="shared" si="10"/>
        <v>13678.403155339805</v>
      </c>
      <c r="V5" s="33">
        <f t="shared" si="25"/>
        <v>1158.2833674238846</v>
      </c>
      <c r="W5" s="35">
        <f t="shared" si="26"/>
        <v>9.2513760814159948E-2</v>
      </c>
      <c r="X5" s="28">
        <f>F5*1.045</f>
        <v>6853.1373833537555</v>
      </c>
      <c r="Y5" s="7">
        <f t="shared" si="27"/>
        <v>7452.7869043972087</v>
      </c>
      <c r="Z5" s="4">
        <f t="shared" si="11"/>
        <v>14305.924287750964</v>
      </c>
      <c r="AA5" s="33">
        <f t="shared" si="28"/>
        <v>1785.8044998350433</v>
      </c>
      <c r="AB5" s="35">
        <f t="shared" si="29"/>
        <v>0.14263477746903455</v>
      </c>
      <c r="AC5" s="28">
        <f t="shared" si="12"/>
        <v>6951.5077764162506</v>
      </c>
      <c r="AD5" s="7">
        <f t="shared" si="30"/>
        <v>7994.2339428786872</v>
      </c>
      <c r="AE5" s="4">
        <f t="shared" si="13"/>
        <v>14945.741719294938</v>
      </c>
      <c r="AF5" s="33">
        <f t="shared" si="31"/>
        <v>2425.621931379017</v>
      </c>
      <c r="AG5" s="35">
        <f t="shared" si="32"/>
        <v>0.19373791724582071</v>
      </c>
      <c r="AH5" s="28">
        <f t="shared" si="33"/>
        <v>7017.0880384579132</v>
      </c>
      <c r="AI5" s="7">
        <f t="shared" si="34"/>
        <v>8560.8474069186541</v>
      </c>
      <c r="AJ5" s="4">
        <f t="shared" si="14"/>
        <v>15577.935445376566</v>
      </c>
      <c r="AK5" s="33">
        <f t="shared" si="35"/>
        <v>3057.8156574606455</v>
      </c>
      <c r="AL5" s="35">
        <f t="shared" si="36"/>
        <v>0.2442321406870217</v>
      </c>
      <c r="AM5" s="28">
        <f t="shared" si="37"/>
        <v>7082.6683004995757</v>
      </c>
      <c r="AN5" s="7">
        <f t="shared" si="38"/>
        <v>8853.3353756244687</v>
      </c>
      <c r="AO5" s="4">
        <f t="shared" si="15"/>
        <v>15936.003676124044</v>
      </c>
      <c r="AP5" s="33">
        <f t="shared" si="39"/>
        <v>3415.8838882081236</v>
      </c>
      <c r="AQ5" s="35">
        <f t="shared" si="40"/>
        <v>0.27283156599707953</v>
      </c>
      <c r="AR5" s="28">
        <f>F5*1.105</f>
        <v>7246.6189556037325</v>
      </c>
      <c r="AS5" s="7">
        <f t="shared" si="41"/>
        <v>9692.3528531199918</v>
      </c>
      <c r="AT5" s="4">
        <f t="shared" si="16"/>
        <v>16938.971808723723</v>
      </c>
      <c r="AU5" s="33">
        <f t="shared" si="42"/>
        <v>4418.8520208078025</v>
      </c>
      <c r="AV5" s="35">
        <f t="shared" si="43"/>
        <v>0.35294007530764671</v>
      </c>
      <c r="AW5" s="28">
        <f t="shared" si="17"/>
        <v>7344.9893486662268</v>
      </c>
      <c r="AX5" s="7">
        <f t="shared" si="44"/>
        <v>10282.985088132717</v>
      </c>
      <c r="AY5" s="4">
        <f t="shared" si="18"/>
        <v>17627.974436798944</v>
      </c>
      <c r="AZ5" s="33">
        <f t="shared" si="45"/>
        <v>5107.8546488830234</v>
      </c>
      <c r="BA5" s="35">
        <f t="shared" si="46"/>
        <v>0.40797170757207818</v>
      </c>
    </row>
    <row r="6" spans="1:53" ht="15.6" x14ac:dyDescent="0.3">
      <c r="A6" s="14" t="s">
        <v>8</v>
      </c>
      <c r="B6" s="15">
        <f t="shared" si="19"/>
        <v>10</v>
      </c>
      <c r="C6" s="10">
        <f t="shared" si="0"/>
        <v>7131.0576200642972</v>
      </c>
      <c r="D6" s="7">
        <f t="shared" si="1"/>
        <v>9983.4806680900147</v>
      </c>
      <c r="E6" s="4">
        <f t="shared" si="2"/>
        <v>17114.538288154312</v>
      </c>
      <c r="F6" s="10">
        <v>6367.0157322002651</v>
      </c>
      <c r="G6" s="7">
        <f t="shared" si="3"/>
        <v>5730.314158980239</v>
      </c>
      <c r="H6" s="7">
        <v>59.87</v>
      </c>
      <c r="I6" s="4">
        <f t="shared" si="20"/>
        <v>12157.199891180504</v>
      </c>
      <c r="J6" s="28">
        <f t="shared" si="4"/>
        <v>764.04188786403211</v>
      </c>
      <c r="K6" s="7">
        <f t="shared" si="5"/>
        <v>4253.1665091097757</v>
      </c>
      <c r="L6" s="4">
        <f t="shared" si="6"/>
        <v>4957.3383969738079</v>
      </c>
      <c r="M6" s="19">
        <f t="shared" si="7"/>
        <v>0.40776975301443646</v>
      </c>
      <c r="N6" s="28">
        <f>F6*1.015+0.01</f>
        <v>6462.5309681832687</v>
      </c>
      <c r="O6" s="7">
        <f t="shared" si="21"/>
        <v>6220.1860568763959</v>
      </c>
      <c r="P6" s="4">
        <f t="shared" si="8"/>
        <v>12682.717025059665</v>
      </c>
      <c r="Q6" s="33">
        <f t="shared" si="22"/>
        <v>525.51713387916061</v>
      </c>
      <c r="R6" s="35">
        <f t="shared" si="23"/>
        <v>4.3226823494150114E-2</v>
      </c>
      <c r="S6" s="28">
        <f t="shared" si="9"/>
        <v>6558.0262041662736</v>
      </c>
      <c r="T6" s="7">
        <f t="shared" si="24"/>
        <v>6721.9768592704295</v>
      </c>
      <c r="U6" s="4">
        <f t="shared" si="10"/>
        <v>13280.003063436703</v>
      </c>
      <c r="V6" s="33">
        <f t="shared" si="25"/>
        <v>1122.8031722561991</v>
      </c>
      <c r="W6" s="35">
        <f t="shared" si="26"/>
        <v>9.2357054445632816E-2</v>
      </c>
      <c r="X6" s="28">
        <f>F6*1.045+0.01</f>
        <v>6653.5414401492772</v>
      </c>
      <c r="Y6" s="7">
        <f t="shared" si="27"/>
        <v>7235.7263161623387</v>
      </c>
      <c r="Z6" s="4">
        <f t="shared" si="11"/>
        <v>13889.267756311616</v>
      </c>
      <c r="AA6" s="33">
        <f t="shared" si="28"/>
        <v>1732.0678651311118</v>
      </c>
      <c r="AB6" s="35">
        <f t="shared" si="29"/>
        <v>0.14247259900593132</v>
      </c>
      <c r="AC6" s="28">
        <f t="shared" si="12"/>
        <v>6749.0366761322812</v>
      </c>
      <c r="AD6" s="7">
        <f t="shared" si="30"/>
        <v>7761.392177552123</v>
      </c>
      <c r="AE6" s="4">
        <f t="shared" si="13"/>
        <v>14510.428853684403</v>
      </c>
      <c r="AF6" s="33">
        <f t="shared" si="31"/>
        <v>2353.2289625038993</v>
      </c>
      <c r="AG6" s="35">
        <f t="shared" si="32"/>
        <v>0.19356669163686779</v>
      </c>
      <c r="AH6" s="28">
        <f t="shared" si="33"/>
        <v>6812.7068334542837</v>
      </c>
      <c r="AI6" s="7">
        <f t="shared" si="34"/>
        <v>8311.5023368142265</v>
      </c>
      <c r="AJ6" s="4">
        <f t="shared" si="14"/>
        <v>15124.20917026851</v>
      </c>
      <c r="AK6" s="33">
        <f t="shared" si="35"/>
        <v>2967.0092790880062</v>
      </c>
      <c r="AL6" s="35">
        <f t="shared" si="36"/>
        <v>0.24405367236253445</v>
      </c>
      <c r="AM6" s="28">
        <f t="shared" si="37"/>
        <v>6876.3769907762871</v>
      </c>
      <c r="AN6" s="7">
        <f t="shared" si="38"/>
        <v>8595.4712384703598</v>
      </c>
      <c r="AO6" s="4">
        <f t="shared" si="15"/>
        <v>15471.848229246647</v>
      </c>
      <c r="AP6" s="33">
        <f t="shared" si="39"/>
        <v>3314.648338066143</v>
      </c>
      <c r="AQ6" s="35">
        <f t="shared" si="40"/>
        <v>0.27264899547064037</v>
      </c>
      <c r="AR6" s="28">
        <f>F6*1.105+0.01</f>
        <v>7035.5623840812932</v>
      </c>
      <c r="AS6" s="7">
        <f t="shared" si="41"/>
        <v>9410.0646887087296</v>
      </c>
      <c r="AT6" s="4">
        <f t="shared" si="16"/>
        <v>16445.627072790023</v>
      </c>
      <c r="AU6" s="33">
        <f t="shared" si="42"/>
        <v>4288.4271816095188</v>
      </c>
      <c r="AV6" s="35">
        <f t="shared" si="43"/>
        <v>0.35274793702459212</v>
      </c>
      <c r="AW6" s="28">
        <f t="shared" si="17"/>
        <v>7131.0576200642972</v>
      </c>
      <c r="AX6" s="7">
        <f t="shared" si="44"/>
        <v>9983.4806680900147</v>
      </c>
      <c r="AY6" s="4">
        <f t="shared" si="18"/>
        <v>17114.538288154312</v>
      </c>
      <c r="AZ6" s="33">
        <f t="shared" si="45"/>
        <v>4957.3383969738079</v>
      </c>
      <c r="BA6" s="35">
        <f t="shared" si="46"/>
        <v>0.40776975301443646</v>
      </c>
    </row>
    <row r="7" spans="1:53" ht="15.6" x14ac:dyDescent="0.3">
      <c r="A7" s="14" t="s">
        <v>1</v>
      </c>
      <c r="B7" s="15">
        <f t="shared" si="19"/>
        <v>9</v>
      </c>
      <c r="C7" s="10">
        <f t="shared" si="0"/>
        <v>6923.3569126837838</v>
      </c>
      <c r="D7" s="7">
        <f t="shared" si="1"/>
        <v>9692.6996777572967</v>
      </c>
      <c r="E7" s="4">
        <f t="shared" si="2"/>
        <v>16616.05659044108</v>
      </c>
      <c r="F7" s="10">
        <v>6181.5686720390922</v>
      </c>
      <c r="G7" s="7">
        <f t="shared" si="3"/>
        <v>5563.4118048351829</v>
      </c>
      <c r="H7" s="7">
        <v>59.87</v>
      </c>
      <c r="I7" s="4">
        <f t="shared" si="20"/>
        <v>11804.850476874277</v>
      </c>
      <c r="J7" s="28">
        <f t="shared" si="4"/>
        <v>741.78824064469154</v>
      </c>
      <c r="K7" s="7">
        <f t="shared" si="5"/>
        <v>4129.2878729221138</v>
      </c>
      <c r="L7" s="4">
        <f t="shared" si="6"/>
        <v>4811.2061135668027</v>
      </c>
      <c r="M7" s="19">
        <f t="shared" si="7"/>
        <v>0.40756180037959516</v>
      </c>
      <c r="N7" s="28">
        <f t="shared" ref="N7:N15" si="47">F7*1.015</f>
        <v>6274.2922021196782</v>
      </c>
      <c r="O7" s="7">
        <f t="shared" si="21"/>
        <v>6039.00624454019</v>
      </c>
      <c r="P7" s="4">
        <f t="shared" si="8"/>
        <v>12313.298446659868</v>
      </c>
      <c r="Q7" s="33">
        <f t="shared" si="22"/>
        <v>508.44796978559134</v>
      </c>
      <c r="R7" s="35">
        <f t="shared" si="23"/>
        <v>4.3071106303433644E-2</v>
      </c>
      <c r="S7" s="28">
        <f t="shared" si="9"/>
        <v>6367.0157322002651</v>
      </c>
      <c r="T7" s="7">
        <f t="shared" si="24"/>
        <v>6526.191125505271</v>
      </c>
      <c r="U7" s="4">
        <f t="shared" si="10"/>
        <v>12893.206857705536</v>
      </c>
      <c r="V7" s="33">
        <f t="shared" si="25"/>
        <v>1088.3563808312592</v>
      </c>
      <c r="W7" s="35">
        <f t="shared" si="26"/>
        <v>9.2195693877135623E-2</v>
      </c>
      <c r="X7" s="28">
        <f>F7*1.045</f>
        <v>6459.7392622808511</v>
      </c>
      <c r="Y7" s="7">
        <f t="shared" si="27"/>
        <v>7024.966447730425</v>
      </c>
      <c r="Z7" s="4">
        <f t="shared" si="11"/>
        <v>13484.705710011276</v>
      </c>
      <c r="AA7" s="33">
        <f t="shared" si="28"/>
        <v>1679.8552331369992</v>
      </c>
      <c r="AB7" s="35">
        <f t="shared" si="29"/>
        <v>0.14230211864418263</v>
      </c>
      <c r="AC7" s="28">
        <f t="shared" si="12"/>
        <v>6552.462792361438</v>
      </c>
      <c r="AD7" s="7">
        <f t="shared" si="30"/>
        <v>7535.3322112156529</v>
      </c>
      <c r="AE7" s="4">
        <f t="shared" si="13"/>
        <v>14087.795003577092</v>
      </c>
      <c r="AF7" s="33">
        <f t="shared" si="31"/>
        <v>2282.944526702815</v>
      </c>
      <c r="AG7" s="35">
        <f t="shared" si="32"/>
        <v>0.193390380604575</v>
      </c>
      <c r="AH7" s="28">
        <f t="shared" si="33"/>
        <v>6614.2784790818287</v>
      </c>
      <c r="AI7" s="7">
        <f t="shared" si="34"/>
        <v>8069.419744479831</v>
      </c>
      <c r="AJ7" s="4">
        <f t="shared" si="14"/>
        <v>14683.69822356166</v>
      </c>
      <c r="AK7" s="33">
        <f t="shared" si="35"/>
        <v>2878.8477466873828</v>
      </c>
      <c r="AL7" s="35">
        <f t="shared" si="36"/>
        <v>0.24386990350509316</v>
      </c>
      <c r="AM7" s="28">
        <f t="shared" si="37"/>
        <v>6676.0941658022202</v>
      </c>
      <c r="AN7" s="7">
        <f t="shared" si="38"/>
        <v>8345.1177072527753</v>
      </c>
      <c r="AO7" s="4">
        <f t="shared" si="15"/>
        <v>15021.211873054996</v>
      </c>
      <c r="AP7" s="33">
        <f t="shared" si="39"/>
        <v>3216.3613961807187</v>
      </c>
      <c r="AQ7" s="35">
        <f t="shared" si="40"/>
        <v>0.27246100257530381</v>
      </c>
      <c r="AR7" s="28">
        <f>F7*1.105</f>
        <v>6830.6333826031969</v>
      </c>
      <c r="AS7" s="7">
        <f t="shared" si="41"/>
        <v>9135.9721492317749</v>
      </c>
      <c r="AT7" s="4">
        <f t="shared" si="16"/>
        <v>15966.605531834972</v>
      </c>
      <c r="AU7" s="33">
        <f t="shared" si="42"/>
        <v>4161.7550549606949</v>
      </c>
      <c r="AV7" s="35">
        <f t="shared" si="43"/>
        <v>0.35254618964582235</v>
      </c>
      <c r="AW7" s="28">
        <f t="shared" si="17"/>
        <v>6923.3569126837838</v>
      </c>
      <c r="AX7" s="7">
        <f t="shared" si="44"/>
        <v>9692.6996777572967</v>
      </c>
      <c r="AY7" s="4">
        <f t="shared" si="18"/>
        <v>16616.05659044108</v>
      </c>
      <c r="AZ7" s="33">
        <f t="shared" si="45"/>
        <v>4811.2061135668027</v>
      </c>
      <c r="BA7" s="35">
        <f t="shared" si="46"/>
        <v>0.40756180037959516</v>
      </c>
    </row>
    <row r="8" spans="1:53" ht="15.6" x14ac:dyDescent="0.3">
      <c r="A8" s="14" t="s">
        <v>3</v>
      </c>
      <c r="B8" s="15">
        <f t="shared" si="19"/>
        <v>8</v>
      </c>
      <c r="C8" s="10">
        <f t="shared" si="0"/>
        <v>6550.0065399089735</v>
      </c>
      <c r="D8" s="7">
        <f t="shared" si="1"/>
        <v>9170.0091558725617</v>
      </c>
      <c r="E8" s="4">
        <f t="shared" si="2"/>
        <v>15720.015695781534</v>
      </c>
      <c r="F8" s="10">
        <v>5848.2201249187256</v>
      </c>
      <c r="G8" s="7">
        <f t="shared" si="3"/>
        <v>5263.398112426853</v>
      </c>
      <c r="H8" s="7">
        <v>59.87</v>
      </c>
      <c r="I8" s="4">
        <f t="shared" si="20"/>
        <v>11171.488237345578</v>
      </c>
      <c r="J8" s="28">
        <f t="shared" si="4"/>
        <v>701.78641499024798</v>
      </c>
      <c r="K8" s="7">
        <f t="shared" si="5"/>
        <v>3906.6110434457087</v>
      </c>
      <c r="L8" s="4">
        <f t="shared" si="6"/>
        <v>4548.5274584359559</v>
      </c>
      <c r="M8" s="19">
        <f t="shared" si="7"/>
        <v>0.407155014784021</v>
      </c>
      <c r="N8" s="28">
        <f t="shared" si="47"/>
        <v>5935.9434267925062</v>
      </c>
      <c r="O8" s="7">
        <f t="shared" si="21"/>
        <v>5713.3455482877871</v>
      </c>
      <c r="P8" s="4">
        <f t="shared" si="8"/>
        <v>11649.288975080293</v>
      </c>
      <c r="Q8" s="33">
        <f t="shared" si="22"/>
        <v>477.80073773471486</v>
      </c>
      <c r="R8" s="35">
        <f t="shared" si="23"/>
        <v>4.2769658579369686E-2</v>
      </c>
      <c r="S8" s="28">
        <f t="shared" si="9"/>
        <v>6023.6667286662878</v>
      </c>
      <c r="T8" s="7">
        <f t="shared" si="24"/>
        <v>6174.258396882944</v>
      </c>
      <c r="U8" s="4">
        <f t="shared" si="10"/>
        <v>12197.925125549231</v>
      </c>
      <c r="V8" s="33">
        <f t="shared" si="25"/>
        <v>1026.4368882036524</v>
      </c>
      <c r="W8" s="35">
        <f t="shared" si="26"/>
        <v>9.1880049139051928E-2</v>
      </c>
      <c r="X8" s="28">
        <f>F8*1.045</f>
        <v>6111.3900305400675</v>
      </c>
      <c r="Y8" s="7">
        <f t="shared" si="27"/>
        <v>6646.1366582123228</v>
      </c>
      <c r="Z8" s="4">
        <f t="shared" si="11"/>
        <v>12757.52668875239</v>
      </c>
      <c r="AA8" s="33">
        <f t="shared" si="28"/>
        <v>1586.0384514068119</v>
      </c>
      <c r="AB8" s="35">
        <f t="shared" si="29"/>
        <v>0.14197199314096628</v>
      </c>
      <c r="AC8" s="28">
        <f t="shared" si="12"/>
        <v>6199.1133324138491</v>
      </c>
      <c r="AD8" s="7">
        <f t="shared" si="30"/>
        <v>7128.9803322759262</v>
      </c>
      <c r="AE8" s="4">
        <f t="shared" si="13"/>
        <v>13328.093664689775</v>
      </c>
      <c r="AF8" s="33">
        <f t="shared" si="31"/>
        <v>2156.6054273441969</v>
      </c>
      <c r="AG8" s="35">
        <f t="shared" si="32"/>
        <v>0.19304549058511303</v>
      </c>
      <c r="AH8" s="28">
        <f t="shared" si="33"/>
        <v>6257.5955336630368</v>
      </c>
      <c r="AI8" s="7">
        <f t="shared" si="34"/>
        <v>7634.2665510689048</v>
      </c>
      <c r="AJ8" s="4">
        <f t="shared" si="14"/>
        <v>13891.862084731942</v>
      </c>
      <c r="AK8" s="33">
        <f t="shared" si="35"/>
        <v>2720.3738473863632</v>
      </c>
      <c r="AL8" s="35">
        <f t="shared" si="36"/>
        <v>0.24351042489507579</v>
      </c>
      <c r="AM8" s="28">
        <f t="shared" si="37"/>
        <v>6316.0777349122236</v>
      </c>
      <c r="AN8" s="7">
        <f t="shared" si="38"/>
        <v>7895.0971686402791</v>
      </c>
      <c r="AO8" s="4">
        <f t="shared" si="15"/>
        <v>14211.174903552503</v>
      </c>
      <c r="AP8" s="33">
        <f t="shared" si="39"/>
        <v>3039.6866662069242</v>
      </c>
      <c r="AQ8" s="35">
        <f t="shared" si="40"/>
        <v>0.27209326113287607</v>
      </c>
      <c r="AR8" s="28">
        <f>F8*1.105</f>
        <v>6462.283238035192</v>
      </c>
      <c r="AS8" s="7">
        <f t="shared" si="41"/>
        <v>8643.3038308720679</v>
      </c>
      <c r="AT8" s="4">
        <f t="shared" si="16"/>
        <v>15105.58706890726</v>
      </c>
      <c r="AU8" s="33">
        <f t="shared" si="42"/>
        <v>3934.0988315616814</v>
      </c>
      <c r="AV8" s="35">
        <f t="shared" si="43"/>
        <v>0.35215530357094571</v>
      </c>
      <c r="AW8" s="28">
        <f t="shared" si="17"/>
        <v>6550.0065399089735</v>
      </c>
      <c r="AX8" s="7">
        <f t="shared" si="44"/>
        <v>9170.0091558725617</v>
      </c>
      <c r="AY8" s="4">
        <f t="shared" si="18"/>
        <v>15720.015695781534</v>
      </c>
      <c r="AZ8" s="33">
        <f t="shared" si="45"/>
        <v>4548.5274584359559</v>
      </c>
      <c r="BA8" s="35">
        <f t="shared" si="46"/>
        <v>0.407155014784021</v>
      </c>
    </row>
    <row r="9" spans="1:53" ht="15.6" x14ac:dyDescent="0.3">
      <c r="A9" s="14" t="s">
        <v>2</v>
      </c>
      <c r="B9" s="15">
        <f t="shared" si="19"/>
        <v>7</v>
      </c>
      <c r="C9" s="10">
        <f t="shared" si="0"/>
        <v>6359.229650397062</v>
      </c>
      <c r="D9" s="7">
        <f t="shared" si="1"/>
        <v>8902.9215105558869</v>
      </c>
      <c r="E9" s="4">
        <f t="shared" si="2"/>
        <v>15262.151160952948</v>
      </c>
      <c r="F9" s="10">
        <v>5677.8836164259474</v>
      </c>
      <c r="G9" s="7">
        <f t="shared" si="3"/>
        <v>5110.0952547833531</v>
      </c>
      <c r="H9" s="7">
        <v>59.87</v>
      </c>
      <c r="I9" s="4">
        <f t="shared" si="20"/>
        <v>10847.8488712093</v>
      </c>
      <c r="J9" s="28">
        <f t="shared" si="4"/>
        <v>681.34603397111459</v>
      </c>
      <c r="K9" s="7">
        <f t="shared" si="5"/>
        <v>3792.8262557725338</v>
      </c>
      <c r="L9" s="4">
        <f t="shared" si="6"/>
        <v>4414.3022897436476</v>
      </c>
      <c r="M9" s="19">
        <f t="shared" si="7"/>
        <v>0.40692881530267377</v>
      </c>
      <c r="N9" s="28">
        <f t="shared" si="47"/>
        <v>5763.051870672336</v>
      </c>
      <c r="O9" s="7">
        <f t="shared" si="21"/>
        <v>5546.9374255221237</v>
      </c>
      <c r="P9" s="4">
        <f t="shared" si="8"/>
        <v>11309.989296194461</v>
      </c>
      <c r="Q9" s="33">
        <f t="shared" si="22"/>
        <v>462.14042498516028</v>
      </c>
      <c r="R9" s="35">
        <f t="shared" si="23"/>
        <v>4.2602033866060082E-2</v>
      </c>
      <c r="S9" s="28">
        <f t="shared" si="9"/>
        <v>5848.2201249187256</v>
      </c>
      <c r="T9" s="7">
        <f t="shared" si="24"/>
        <v>5994.425628041693</v>
      </c>
      <c r="U9" s="4">
        <f t="shared" si="10"/>
        <v>11842.645752960419</v>
      </c>
      <c r="V9" s="33">
        <f t="shared" si="25"/>
        <v>994.79688175111914</v>
      </c>
      <c r="W9" s="35">
        <f t="shared" si="26"/>
        <v>9.1704529954446237E-2</v>
      </c>
      <c r="X9" s="28">
        <f>F9*1.045-0.01</f>
        <v>5933.378379165114</v>
      </c>
      <c r="Y9" s="7">
        <f t="shared" si="27"/>
        <v>6452.5489873420611</v>
      </c>
      <c r="Z9" s="4">
        <f t="shared" si="11"/>
        <v>12385.927366507174</v>
      </c>
      <c r="AA9" s="33">
        <f t="shared" si="28"/>
        <v>1538.0784952978738</v>
      </c>
      <c r="AB9" s="35">
        <f t="shared" si="29"/>
        <v>0.14178649735617227</v>
      </c>
      <c r="AC9" s="28">
        <f t="shared" si="12"/>
        <v>6018.5566334115047</v>
      </c>
      <c r="AD9" s="7">
        <f t="shared" si="30"/>
        <v>6921.3401284232295</v>
      </c>
      <c r="AE9" s="4">
        <f t="shared" si="13"/>
        <v>12939.896761834734</v>
      </c>
      <c r="AF9" s="33">
        <f t="shared" si="31"/>
        <v>2092.0478906254339</v>
      </c>
      <c r="AG9" s="35">
        <f t="shared" si="32"/>
        <v>0.19285370910520583</v>
      </c>
      <c r="AH9" s="28">
        <f t="shared" si="33"/>
        <v>6075.3354695757644</v>
      </c>
      <c r="AI9" s="7">
        <f t="shared" si="34"/>
        <v>7411.9092728824326</v>
      </c>
      <c r="AJ9" s="4">
        <f t="shared" si="14"/>
        <v>13487.244742458197</v>
      </c>
      <c r="AK9" s="33">
        <f t="shared" si="35"/>
        <v>2639.3958712488966</v>
      </c>
      <c r="AL9" s="35">
        <f t="shared" si="36"/>
        <v>0.24331053120162624</v>
      </c>
      <c r="AM9" s="28">
        <f t="shared" si="37"/>
        <v>6132.1143057400232</v>
      </c>
      <c r="AN9" s="7">
        <f t="shared" si="38"/>
        <v>7665.1428821750287</v>
      </c>
      <c r="AO9" s="4">
        <f t="shared" si="15"/>
        <v>13797.257187915053</v>
      </c>
      <c r="AP9" s="33">
        <f t="shared" si="39"/>
        <v>2949.4083167057524</v>
      </c>
      <c r="AQ9" s="35">
        <f t="shared" si="40"/>
        <v>0.27188877276246171</v>
      </c>
      <c r="AR9" s="28">
        <f>F9*1.105</f>
        <v>6274.0613961506715</v>
      </c>
      <c r="AS9" s="7">
        <f t="shared" si="41"/>
        <v>8391.5571173515218</v>
      </c>
      <c r="AT9" s="4">
        <f t="shared" si="16"/>
        <v>14665.618513502193</v>
      </c>
      <c r="AU9" s="33">
        <f t="shared" si="42"/>
        <v>3817.769642292893</v>
      </c>
      <c r="AV9" s="35">
        <f t="shared" si="43"/>
        <v>0.35193794526631289</v>
      </c>
      <c r="AW9" s="28">
        <f t="shared" si="17"/>
        <v>6359.229650397062</v>
      </c>
      <c r="AX9" s="7">
        <f t="shared" si="44"/>
        <v>8902.9215105558869</v>
      </c>
      <c r="AY9" s="4">
        <f t="shared" si="18"/>
        <v>15262.151160952948</v>
      </c>
      <c r="AZ9" s="33">
        <f t="shared" si="45"/>
        <v>4414.3022897436476</v>
      </c>
      <c r="BA9" s="35">
        <f t="shared" si="46"/>
        <v>0.40692881530267377</v>
      </c>
    </row>
    <row r="10" spans="1:53" ht="15.6" x14ac:dyDescent="0.3">
      <c r="A10" s="14" t="s">
        <v>11</v>
      </c>
      <c r="B10" s="15">
        <f t="shared" si="19"/>
        <v>6</v>
      </c>
      <c r="C10" s="10">
        <f t="shared" si="0"/>
        <v>6174.0093693175359</v>
      </c>
      <c r="D10" s="7">
        <f t="shared" si="1"/>
        <v>8643.6131170445497</v>
      </c>
      <c r="E10" s="4">
        <f t="shared" si="2"/>
        <v>14817.622486362085</v>
      </c>
      <c r="F10" s="10">
        <v>5512.5083654620848</v>
      </c>
      <c r="G10" s="7">
        <f t="shared" si="3"/>
        <v>4961.2575289158767</v>
      </c>
      <c r="H10" s="7">
        <v>59.87</v>
      </c>
      <c r="I10" s="4">
        <f t="shared" si="20"/>
        <v>10533.635894377961</v>
      </c>
      <c r="J10" s="28">
        <f t="shared" si="4"/>
        <v>661.50100385545102</v>
      </c>
      <c r="K10" s="7">
        <f t="shared" si="5"/>
        <v>3682.3555881286729</v>
      </c>
      <c r="L10" s="4">
        <f t="shared" si="6"/>
        <v>4283.9865919841232</v>
      </c>
      <c r="M10" s="19">
        <f t="shared" si="7"/>
        <v>0.40669590585246856</v>
      </c>
      <c r="N10" s="28">
        <f t="shared" si="47"/>
        <v>5595.1959909440156</v>
      </c>
      <c r="O10" s="7">
        <f t="shared" si="21"/>
        <v>5385.3761412836147</v>
      </c>
      <c r="P10" s="4">
        <f t="shared" si="8"/>
        <v>10980.572132227629</v>
      </c>
      <c r="Q10" s="33">
        <f t="shared" si="22"/>
        <v>446.93623784966803</v>
      </c>
      <c r="R10" s="35">
        <f t="shared" si="23"/>
        <v>4.2429436742559896E-2</v>
      </c>
      <c r="S10" s="28">
        <f>F10*1.03+0.01</f>
        <v>5677.8936164259476</v>
      </c>
      <c r="T10" s="7">
        <f t="shared" si="24"/>
        <v>5819.840956836596</v>
      </c>
      <c r="U10" s="4">
        <f t="shared" si="10"/>
        <v>11497.734573262544</v>
      </c>
      <c r="V10" s="33">
        <f t="shared" si="25"/>
        <v>964.09867888458211</v>
      </c>
      <c r="W10" s="35">
        <f t="shared" si="26"/>
        <v>9.1525726591626666E-2</v>
      </c>
      <c r="X10" s="28">
        <f>F10*1.045</f>
        <v>5760.5712419078782</v>
      </c>
      <c r="Y10" s="7">
        <f t="shared" si="27"/>
        <v>6264.6212255748169</v>
      </c>
      <c r="Z10" s="4">
        <f t="shared" si="11"/>
        <v>12025.192467482695</v>
      </c>
      <c r="AA10" s="33">
        <f t="shared" si="28"/>
        <v>1491.5565731047336</v>
      </c>
      <c r="AB10" s="35">
        <f t="shared" si="29"/>
        <v>0.14159940480768002</v>
      </c>
      <c r="AC10" s="28">
        <f t="shared" si="12"/>
        <v>5843.2588673898099</v>
      </c>
      <c r="AD10" s="7">
        <f t="shared" si="30"/>
        <v>6719.747697498281</v>
      </c>
      <c r="AE10" s="4">
        <f t="shared" si="13"/>
        <v>12563.006564888092</v>
      </c>
      <c r="AF10" s="33">
        <f t="shared" si="31"/>
        <v>2029.3706705101304</v>
      </c>
      <c r="AG10" s="35">
        <f t="shared" si="32"/>
        <v>0.19265623863012496</v>
      </c>
      <c r="AH10" s="28">
        <f t="shared" si="33"/>
        <v>5898.3839510444313</v>
      </c>
      <c r="AI10" s="7">
        <f t="shared" si="34"/>
        <v>7196.0284202742059</v>
      </c>
      <c r="AJ10" s="4">
        <f t="shared" si="14"/>
        <v>13094.412371318638</v>
      </c>
      <c r="AK10" s="33">
        <f t="shared" si="35"/>
        <v>2560.7764769406767</v>
      </c>
      <c r="AL10" s="35">
        <f t="shared" si="36"/>
        <v>0.24310470787275082</v>
      </c>
      <c r="AM10" s="28">
        <f t="shared" si="37"/>
        <v>5953.5090346990519</v>
      </c>
      <c r="AN10" s="7">
        <f t="shared" si="38"/>
        <v>7441.8862933738146</v>
      </c>
      <c r="AO10" s="4">
        <f t="shared" si="15"/>
        <v>13395.395328072867</v>
      </c>
      <c r="AP10" s="33">
        <f t="shared" si="39"/>
        <v>2861.759433694906</v>
      </c>
      <c r="AQ10" s="35">
        <f t="shared" si="40"/>
        <v>0.27167821846037904</v>
      </c>
      <c r="AR10" s="28">
        <f>F10*1.105</f>
        <v>6091.3217438356032</v>
      </c>
      <c r="AS10" s="7">
        <f t="shared" si="41"/>
        <v>8147.1428323801192</v>
      </c>
      <c r="AT10" s="4">
        <f t="shared" si="16"/>
        <v>14238.464576215723</v>
      </c>
      <c r="AU10" s="33">
        <f t="shared" si="42"/>
        <v>3704.8286818377619</v>
      </c>
      <c r="AV10" s="35">
        <f t="shared" si="43"/>
        <v>0.3517141392569979</v>
      </c>
      <c r="AW10" s="28">
        <f t="shared" si="17"/>
        <v>6174.0093693175359</v>
      </c>
      <c r="AX10" s="7">
        <f t="shared" si="44"/>
        <v>8643.6131170445497</v>
      </c>
      <c r="AY10" s="4">
        <f t="shared" si="18"/>
        <v>14817.622486362085</v>
      </c>
      <c r="AZ10" s="33">
        <f t="shared" si="45"/>
        <v>4283.9865919841232</v>
      </c>
      <c r="BA10" s="35">
        <f t="shared" si="46"/>
        <v>0.40669590585246856</v>
      </c>
    </row>
    <row r="11" spans="1:53" ht="15.6" x14ac:dyDescent="0.3">
      <c r="A11" s="14" t="s">
        <v>10</v>
      </c>
      <c r="B11" s="15">
        <f t="shared" si="19"/>
        <v>5</v>
      </c>
      <c r="C11" s="10">
        <f t="shared" si="0"/>
        <v>5994.183853706345</v>
      </c>
      <c r="D11" s="7">
        <f t="shared" si="1"/>
        <v>8391.8573951888829</v>
      </c>
      <c r="E11" s="4">
        <f t="shared" si="2"/>
        <v>14386.041248895228</v>
      </c>
      <c r="F11" s="10">
        <v>5351.9498693806645</v>
      </c>
      <c r="G11" s="7">
        <f t="shared" si="3"/>
        <v>4816.7548824425985</v>
      </c>
      <c r="H11" s="7">
        <v>59.87</v>
      </c>
      <c r="I11" s="4">
        <f t="shared" si="20"/>
        <v>10228.574751823264</v>
      </c>
      <c r="J11" s="28">
        <f t="shared" si="4"/>
        <v>642.23398432568047</v>
      </c>
      <c r="K11" s="7">
        <f t="shared" si="5"/>
        <v>3575.1025127462844</v>
      </c>
      <c r="L11" s="4">
        <f t="shared" si="6"/>
        <v>4157.4664970719641</v>
      </c>
      <c r="M11" s="19">
        <f t="shared" si="7"/>
        <v>0.40645608972363306</v>
      </c>
      <c r="N11" s="28">
        <f t="shared" si="47"/>
        <v>5432.2291174213742</v>
      </c>
      <c r="O11" s="7">
        <f t="shared" si="21"/>
        <v>5228.5205255180726</v>
      </c>
      <c r="P11" s="4">
        <f t="shared" si="8"/>
        <v>10660.749642939447</v>
      </c>
      <c r="Q11" s="33">
        <f t="shared" si="22"/>
        <v>432.17489111618306</v>
      </c>
      <c r="R11" s="35">
        <f t="shared" si="23"/>
        <v>4.2251721437451199E-2</v>
      </c>
      <c r="S11" s="28">
        <f t="shared" ref="S11:S25" si="48">F11*1.03</f>
        <v>5512.5083654620848</v>
      </c>
      <c r="T11" s="7">
        <f t="shared" si="24"/>
        <v>5650.3210745986362</v>
      </c>
      <c r="U11" s="4">
        <f t="shared" si="10"/>
        <v>11162.829440060721</v>
      </c>
      <c r="V11" s="33">
        <f t="shared" si="25"/>
        <v>934.25468823745723</v>
      </c>
      <c r="W11" s="35">
        <f t="shared" si="26"/>
        <v>9.1337719174504201E-2</v>
      </c>
      <c r="X11" s="28">
        <f>F11*1.045</f>
        <v>5592.7876135027936</v>
      </c>
      <c r="Y11" s="7">
        <f t="shared" si="27"/>
        <v>6082.1565296842873</v>
      </c>
      <c r="Z11" s="4">
        <f t="shared" si="11"/>
        <v>11674.94414318708</v>
      </c>
      <c r="AA11" s="33">
        <f t="shared" si="28"/>
        <v>1446.3693913638162</v>
      </c>
      <c r="AB11" s="35">
        <f t="shared" si="29"/>
        <v>0.14140478282235733</v>
      </c>
      <c r="AC11" s="28">
        <f t="shared" si="12"/>
        <v>5673.0668615435043</v>
      </c>
      <c r="AD11" s="7">
        <f t="shared" si="30"/>
        <v>6524.0268907750296</v>
      </c>
      <c r="AE11" s="4">
        <f t="shared" si="13"/>
        <v>12197.093752318535</v>
      </c>
      <c r="AF11" s="33">
        <f t="shared" si="31"/>
        <v>1968.519000495271</v>
      </c>
      <c r="AG11" s="35">
        <f t="shared" si="32"/>
        <v>0.1924529123810117</v>
      </c>
      <c r="AH11" s="28">
        <f t="shared" si="33"/>
        <v>5726.5863602373111</v>
      </c>
      <c r="AI11" s="7">
        <f t="shared" si="34"/>
        <v>6986.4353594895192</v>
      </c>
      <c r="AJ11" s="4">
        <f t="shared" si="14"/>
        <v>12713.02171972683</v>
      </c>
      <c r="AK11" s="33">
        <f t="shared" si="35"/>
        <v>2484.4469679035665</v>
      </c>
      <c r="AL11" s="35">
        <f t="shared" si="36"/>
        <v>0.24289278107496931</v>
      </c>
      <c r="AM11" s="28">
        <f t="shared" si="37"/>
        <v>5780.1058589311178</v>
      </c>
      <c r="AN11" s="7">
        <f t="shared" si="38"/>
        <v>7225.1323236638973</v>
      </c>
      <c r="AO11" s="4">
        <f t="shared" si="15"/>
        <v>13005.238182595014</v>
      </c>
      <c r="AP11" s="33">
        <f t="shared" si="39"/>
        <v>2776.6634307717504</v>
      </c>
      <c r="AQ11" s="35">
        <f t="shared" si="40"/>
        <v>0.27146142039748056</v>
      </c>
      <c r="AR11" s="28">
        <f>F11*1.105</f>
        <v>5913.9046056656343</v>
      </c>
      <c r="AS11" s="7">
        <f t="shared" si="41"/>
        <v>7909.8474100777858</v>
      </c>
      <c r="AT11" s="4">
        <f t="shared" si="16"/>
        <v>13823.752015743419</v>
      </c>
      <c r="AU11" s="33">
        <f t="shared" si="42"/>
        <v>3595.1772639201554</v>
      </c>
      <c r="AV11" s="35">
        <f t="shared" si="43"/>
        <v>0.35148369652177669</v>
      </c>
      <c r="AW11" s="28">
        <f t="shared" si="17"/>
        <v>5994.183853706345</v>
      </c>
      <c r="AX11" s="7">
        <f t="shared" si="44"/>
        <v>8391.8573951888829</v>
      </c>
      <c r="AY11" s="4">
        <f t="shared" si="18"/>
        <v>14386.041248895228</v>
      </c>
      <c r="AZ11" s="33">
        <f t="shared" si="45"/>
        <v>4157.4664970719641</v>
      </c>
      <c r="BA11" s="35">
        <f t="shared" si="46"/>
        <v>0.40645608972363306</v>
      </c>
    </row>
    <row r="12" spans="1:53" ht="15.6" x14ac:dyDescent="0.3">
      <c r="A12" s="14" t="s">
        <v>1</v>
      </c>
      <c r="B12" s="15">
        <f t="shared" si="19"/>
        <v>4</v>
      </c>
      <c r="C12" s="10">
        <f t="shared" si="0"/>
        <v>5819.5959744721795</v>
      </c>
      <c r="D12" s="7">
        <f t="shared" si="1"/>
        <v>8147.4343642610511</v>
      </c>
      <c r="E12" s="4">
        <f t="shared" si="2"/>
        <v>13967.030338733231</v>
      </c>
      <c r="F12" s="10">
        <v>5196.0678343501595</v>
      </c>
      <c r="G12" s="7">
        <f t="shared" si="3"/>
        <v>4676.4610509151435</v>
      </c>
      <c r="H12" s="7">
        <v>59.87</v>
      </c>
      <c r="I12" s="4">
        <f t="shared" si="20"/>
        <v>9932.3988852653038</v>
      </c>
      <c r="J12" s="28">
        <f t="shared" si="4"/>
        <v>623.52814012201998</v>
      </c>
      <c r="K12" s="7">
        <f t="shared" si="5"/>
        <v>3470.9733133459076</v>
      </c>
      <c r="L12" s="4">
        <f t="shared" si="6"/>
        <v>4034.6314534679277</v>
      </c>
      <c r="M12" s="19">
        <f t="shared" si="7"/>
        <v>0.40620916458090467</v>
      </c>
      <c r="N12" s="28">
        <f t="shared" si="47"/>
        <v>5274.0088518654111</v>
      </c>
      <c r="O12" s="7">
        <f t="shared" si="21"/>
        <v>5076.2335199204581</v>
      </c>
      <c r="P12" s="4">
        <f t="shared" si="8"/>
        <v>10350.242371785869</v>
      </c>
      <c r="Q12" s="33">
        <f t="shared" si="22"/>
        <v>417.84348652056542</v>
      </c>
      <c r="R12" s="35">
        <f t="shared" si="23"/>
        <v>4.2068738010556092E-2</v>
      </c>
      <c r="S12" s="28">
        <f t="shared" si="48"/>
        <v>5351.9498693806645</v>
      </c>
      <c r="T12" s="7">
        <f t="shared" si="24"/>
        <v>5485.748616115181</v>
      </c>
      <c r="U12" s="4">
        <f t="shared" si="10"/>
        <v>10837.698485495846</v>
      </c>
      <c r="V12" s="33">
        <f t="shared" si="25"/>
        <v>905.29960023054264</v>
      </c>
      <c r="W12" s="35">
        <f t="shared" si="26"/>
        <v>9.1146117940707455E-2</v>
      </c>
      <c r="X12" s="28">
        <f>F12*1.045</f>
        <v>5429.8908868959161</v>
      </c>
      <c r="Y12" s="7">
        <f t="shared" si="27"/>
        <v>5905.0063394993085</v>
      </c>
      <c r="Z12" s="4">
        <f t="shared" si="11"/>
        <v>11334.897226395224</v>
      </c>
      <c r="AA12" s="33">
        <f t="shared" si="28"/>
        <v>1402.4983411299199</v>
      </c>
      <c r="AB12" s="35">
        <f t="shared" si="29"/>
        <v>0.1412043915403482</v>
      </c>
      <c r="AC12" s="28">
        <f t="shared" si="12"/>
        <v>5507.8319044111695</v>
      </c>
      <c r="AD12" s="7">
        <f t="shared" si="30"/>
        <v>6334.0066900728443</v>
      </c>
      <c r="AE12" s="4">
        <f t="shared" si="13"/>
        <v>11841.838594484014</v>
      </c>
      <c r="AF12" s="33">
        <f t="shared" si="31"/>
        <v>1909.43970921871</v>
      </c>
      <c r="AG12" s="35">
        <f t="shared" si="32"/>
        <v>0.1922435588094796</v>
      </c>
      <c r="AH12" s="28">
        <f t="shared" si="33"/>
        <v>5559.7925827546705</v>
      </c>
      <c r="AI12" s="7">
        <f t="shared" si="34"/>
        <v>6782.9469509606979</v>
      </c>
      <c r="AJ12" s="4">
        <f t="shared" si="14"/>
        <v>12342.739533715368</v>
      </c>
      <c r="AK12" s="33">
        <f t="shared" si="35"/>
        <v>2410.3406484500647</v>
      </c>
      <c r="AL12" s="35">
        <f t="shared" si="36"/>
        <v>0.24267457200352685</v>
      </c>
      <c r="AM12" s="28">
        <f t="shared" si="37"/>
        <v>5611.7532610981725</v>
      </c>
      <c r="AN12" s="7">
        <f t="shared" si="38"/>
        <v>7014.6915763727156</v>
      </c>
      <c r="AO12" s="4">
        <f t="shared" si="15"/>
        <v>12626.444837470888</v>
      </c>
      <c r="AP12" s="33">
        <f t="shared" si="39"/>
        <v>2694.0459522055844</v>
      </c>
      <c r="AQ12" s="35">
        <f t="shared" si="40"/>
        <v>0.27123819565907659</v>
      </c>
      <c r="AR12" s="28">
        <f>F12*1.105+0.01</f>
        <v>5741.6649569569263</v>
      </c>
      <c r="AS12" s="7">
        <f t="shared" si="41"/>
        <v>7679.4768799298881</v>
      </c>
      <c r="AT12" s="4">
        <f t="shared" si="16"/>
        <v>13421.141836886814</v>
      </c>
      <c r="AU12" s="33">
        <f t="shared" si="42"/>
        <v>3488.7429516215107</v>
      </c>
      <c r="AV12" s="35">
        <f t="shared" si="43"/>
        <v>0.35124877604312232</v>
      </c>
      <c r="AW12" s="28">
        <f t="shared" si="17"/>
        <v>5819.5959744721795</v>
      </c>
      <c r="AX12" s="7">
        <f t="shared" si="44"/>
        <v>8147.4343642610511</v>
      </c>
      <c r="AY12" s="4">
        <f t="shared" si="18"/>
        <v>13967.030338733231</v>
      </c>
      <c r="AZ12" s="33">
        <f t="shared" si="45"/>
        <v>4034.6314534679277</v>
      </c>
      <c r="BA12" s="35">
        <f t="shared" si="46"/>
        <v>0.40620916458090467</v>
      </c>
    </row>
    <row r="13" spans="1:53" ht="15.6" x14ac:dyDescent="0.3">
      <c r="A13" s="14"/>
      <c r="B13" s="15">
        <f t="shared" si="19"/>
        <v>3</v>
      </c>
      <c r="C13" s="10">
        <f>F13*(1+0.12)-0.01</f>
        <v>5505.7572416955345</v>
      </c>
      <c r="D13" s="7">
        <f t="shared" si="1"/>
        <v>7708.0601383737476</v>
      </c>
      <c r="E13" s="4">
        <f t="shared" si="2"/>
        <v>13213.817380069282</v>
      </c>
      <c r="F13" s="10">
        <v>4915.8636086567267</v>
      </c>
      <c r="G13" s="7">
        <f t="shared" si="3"/>
        <v>4424.2772477910539</v>
      </c>
      <c r="H13" s="7">
        <v>59.87</v>
      </c>
      <c r="I13" s="4">
        <f t="shared" si="20"/>
        <v>9400.0108564477814</v>
      </c>
      <c r="J13" s="28">
        <f t="shared" si="4"/>
        <v>589.89363303880782</v>
      </c>
      <c r="K13" s="7">
        <f t="shared" si="5"/>
        <v>3283.7828905826937</v>
      </c>
      <c r="L13" s="4">
        <f t="shared" si="6"/>
        <v>3813.8065236215007</v>
      </c>
      <c r="M13" s="19">
        <f t="shared" si="7"/>
        <v>0.40572362967064907</v>
      </c>
      <c r="N13" s="28">
        <f t="shared" si="47"/>
        <v>4989.6015627865772</v>
      </c>
      <c r="O13" s="7">
        <f t="shared" si="21"/>
        <v>4802.4915041820805</v>
      </c>
      <c r="P13" s="4">
        <f t="shared" si="8"/>
        <v>9792.0930669686568</v>
      </c>
      <c r="Q13" s="33">
        <f t="shared" si="22"/>
        <v>392.08221052087538</v>
      </c>
      <c r="R13" s="35">
        <f t="shared" si="23"/>
        <v>4.1710825286114757E-2</v>
      </c>
      <c r="S13" s="28">
        <f t="shared" si="48"/>
        <v>5063.3395169164287</v>
      </c>
      <c r="T13" s="7">
        <f t="shared" si="24"/>
        <v>5189.9230048393392</v>
      </c>
      <c r="U13" s="4">
        <f t="shared" si="10"/>
        <v>10253.262521755769</v>
      </c>
      <c r="V13" s="33">
        <f t="shared" si="25"/>
        <v>853.25166530798742</v>
      </c>
      <c r="W13" s="35">
        <f t="shared" si="26"/>
        <v>9.0771348920593381E-2</v>
      </c>
      <c r="X13" s="28">
        <f>F13*1.045-0.01</f>
        <v>5137.067471046279</v>
      </c>
      <c r="Y13" s="7">
        <f t="shared" si="27"/>
        <v>5586.5608747628276</v>
      </c>
      <c r="Z13" s="4">
        <f t="shared" si="11"/>
        <v>10723.628345809106</v>
      </c>
      <c r="AA13" s="33">
        <f t="shared" si="28"/>
        <v>1323.6174893613243</v>
      </c>
      <c r="AB13" s="35">
        <f t="shared" si="29"/>
        <v>0.14081020858113275</v>
      </c>
      <c r="AC13" s="28">
        <f t="shared" si="12"/>
        <v>5210.8154251761307</v>
      </c>
      <c r="AD13" s="7">
        <f t="shared" si="30"/>
        <v>5992.4377389525498</v>
      </c>
      <c r="AE13" s="4">
        <f t="shared" si="13"/>
        <v>11203.253164128681</v>
      </c>
      <c r="AF13" s="33">
        <f t="shared" si="31"/>
        <v>1803.2423076808991</v>
      </c>
      <c r="AG13" s="35">
        <f t="shared" si="32"/>
        <v>0.1918340664940823</v>
      </c>
      <c r="AH13" s="28">
        <f t="shared" si="33"/>
        <v>5259.9740612626974</v>
      </c>
      <c r="AI13" s="7">
        <f t="shared" si="34"/>
        <v>6417.1683547404909</v>
      </c>
      <c r="AJ13" s="4">
        <f t="shared" si="14"/>
        <v>11677.142416003189</v>
      </c>
      <c r="AK13" s="33">
        <f t="shared" si="35"/>
        <v>2277.1315595554079</v>
      </c>
      <c r="AL13" s="35">
        <f t="shared" si="36"/>
        <v>0.24224775846864552</v>
      </c>
      <c r="AM13" s="28">
        <f t="shared" si="37"/>
        <v>5309.1326973492651</v>
      </c>
      <c r="AN13" s="7">
        <f t="shared" si="38"/>
        <v>6636.4158716865813</v>
      </c>
      <c r="AO13" s="4">
        <f t="shared" si="15"/>
        <v>11945.548569035847</v>
      </c>
      <c r="AP13" s="33">
        <f t="shared" si="39"/>
        <v>2545.5377125880659</v>
      </c>
      <c r="AQ13" s="35">
        <f t="shared" si="40"/>
        <v>0.27080157155797291</v>
      </c>
      <c r="AR13" s="28">
        <f t="shared" ref="AR13:AR18" si="49">F13*1.105</f>
        <v>5432.0292875656833</v>
      </c>
      <c r="AS13" s="7">
        <f t="shared" si="41"/>
        <v>7265.339172119101</v>
      </c>
      <c r="AT13" s="4">
        <f t="shared" si="16"/>
        <v>12697.368459684785</v>
      </c>
      <c r="AU13" s="33">
        <f t="shared" si="42"/>
        <v>3297.3576032370038</v>
      </c>
      <c r="AV13" s="35">
        <f t="shared" si="43"/>
        <v>0.35078231861564674</v>
      </c>
      <c r="AW13" s="28">
        <f>F13*1.12-0.01</f>
        <v>5505.7572416955345</v>
      </c>
      <c r="AX13" s="7">
        <f t="shared" si="44"/>
        <v>7708.0601383737476</v>
      </c>
      <c r="AY13" s="4">
        <f t="shared" si="18"/>
        <v>13213.817380069282</v>
      </c>
      <c r="AZ13" s="33">
        <f t="shared" si="45"/>
        <v>3813.8065236215007</v>
      </c>
      <c r="BA13" s="35">
        <f t="shared" si="46"/>
        <v>0.40572362967064907</v>
      </c>
    </row>
    <row r="14" spans="1:53" ht="15.6" x14ac:dyDescent="0.3">
      <c r="A14" s="14"/>
      <c r="B14" s="15">
        <f t="shared" si="19"/>
        <v>2</v>
      </c>
      <c r="C14" s="10">
        <f>F14*(1+0.12)-0.01</f>
        <v>5345.3950890247907</v>
      </c>
      <c r="D14" s="7">
        <f t="shared" si="1"/>
        <v>7483.5531246347064</v>
      </c>
      <c r="E14" s="4">
        <f t="shared" si="2"/>
        <v>12828.948213659496</v>
      </c>
      <c r="F14" s="10">
        <v>4772.6831152007053</v>
      </c>
      <c r="G14" s="7">
        <f t="shared" si="3"/>
        <v>4295.4148036806346</v>
      </c>
      <c r="H14" s="7">
        <v>59.87</v>
      </c>
      <c r="I14" s="4">
        <f t="shared" si="20"/>
        <v>9127.9679188813407</v>
      </c>
      <c r="J14" s="28">
        <f t="shared" si="4"/>
        <v>572.71197382408536</v>
      </c>
      <c r="K14" s="7">
        <f t="shared" si="5"/>
        <v>3188.1383209540718</v>
      </c>
      <c r="L14" s="4">
        <f t="shared" si="6"/>
        <v>3700.9802947781554</v>
      </c>
      <c r="M14" s="19">
        <f t="shared" si="7"/>
        <v>0.40545500681730284</v>
      </c>
      <c r="N14" s="28">
        <f t="shared" si="47"/>
        <v>4844.2733619287155</v>
      </c>
      <c r="O14" s="7">
        <f t="shared" si="21"/>
        <v>4662.6131108563886</v>
      </c>
      <c r="P14" s="4">
        <f t="shared" si="8"/>
        <v>9506.8864727851033</v>
      </c>
      <c r="Q14" s="33">
        <f t="shared" si="22"/>
        <v>378.91855390376259</v>
      </c>
      <c r="R14" s="35">
        <f t="shared" si="23"/>
        <v>4.1511819199097293E-2</v>
      </c>
      <c r="S14" s="28">
        <f t="shared" si="48"/>
        <v>4915.8636086567267</v>
      </c>
      <c r="T14" s="7">
        <f t="shared" si="24"/>
        <v>5038.760198873144</v>
      </c>
      <c r="U14" s="4">
        <f t="shared" si="10"/>
        <v>9954.6238075298716</v>
      </c>
      <c r="V14" s="33">
        <f t="shared" si="25"/>
        <v>826.65588864853089</v>
      </c>
      <c r="W14" s="35">
        <f t="shared" si="26"/>
        <v>9.0562970421771596E-2</v>
      </c>
      <c r="X14" s="28">
        <f>F14*1.045</f>
        <v>4987.4538553847369</v>
      </c>
      <c r="Y14" s="7">
        <f t="shared" si="27"/>
        <v>5423.8560677309006</v>
      </c>
      <c r="Z14" s="4">
        <f t="shared" si="11"/>
        <v>10411.309923115638</v>
      </c>
      <c r="AA14" s="33">
        <f t="shared" si="28"/>
        <v>1283.3420042342968</v>
      </c>
      <c r="AB14" s="35">
        <f t="shared" si="29"/>
        <v>0.14059449108926911</v>
      </c>
      <c r="AC14" s="28">
        <f t="shared" si="12"/>
        <v>5059.0441021127481</v>
      </c>
      <c r="AD14" s="7">
        <f t="shared" si="30"/>
        <v>5817.9007174296603</v>
      </c>
      <c r="AE14" s="4">
        <f t="shared" si="13"/>
        <v>10876.944819542408</v>
      </c>
      <c r="AF14" s="33">
        <f t="shared" si="31"/>
        <v>1748.9769006610677</v>
      </c>
      <c r="AG14" s="35">
        <f t="shared" si="32"/>
        <v>0.1916063812015906</v>
      </c>
      <c r="AH14" s="28">
        <f t="shared" si="33"/>
        <v>5106.7709332647546</v>
      </c>
      <c r="AI14" s="7">
        <f t="shared" si="34"/>
        <v>6230.2605385830002</v>
      </c>
      <c r="AJ14" s="4">
        <f t="shared" si="14"/>
        <v>11337.031471847755</v>
      </c>
      <c r="AK14" s="33">
        <f t="shared" si="35"/>
        <v>2209.0635529664141</v>
      </c>
      <c r="AL14" s="35">
        <f t="shared" si="36"/>
        <v>0.24201044225812104</v>
      </c>
      <c r="AM14" s="28">
        <f t="shared" si="37"/>
        <v>5154.497764416762</v>
      </c>
      <c r="AN14" s="7">
        <f t="shared" si="38"/>
        <v>6443.1222055209528</v>
      </c>
      <c r="AO14" s="4">
        <f t="shared" si="15"/>
        <v>11597.619969937714</v>
      </c>
      <c r="AP14" s="33">
        <f t="shared" si="39"/>
        <v>2469.6520510563732</v>
      </c>
      <c r="AQ14" s="35">
        <f t="shared" si="40"/>
        <v>0.27055880049138431</v>
      </c>
      <c r="AR14" s="28">
        <f t="shared" si="49"/>
        <v>5273.8148422967788</v>
      </c>
      <c r="AS14" s="7">
        <f t="shared" si="41"/>
        <v>7053.7273515719407</v>
      </c>
      <c r="AT14" s="4">
        <f t="shared" si="16"/>
        <v>12327.54219386872</v>
      </c>
      <c r="AU14" s="33">
        <f t="shared" si="42"/>
        <v>3199.5742749873789</v>
      </c>
      <c r="AV14" s="35">
        <f t="shared" si="43"/>
        <v>0.35052426820749566</v>
      </c>
      <c r="AW14" s="28">
        <f>F14*1.12-0.01</f>
        <v>5345.3950890247907</v>
      </c>
      <c r="AX14" s="7">
        <f t="shared" si="44"/>
        <v>7483.5531246347064</v>
      </c>
      <c r="AY14" s="4">
        <f t="shared" si="18"/>
        <v>12828.948213659496</v>
      </c>
      <c r="AZ14" s="33">
        <f t="shared" si="45"/>
        <v>3700.9802947781554</v>
      </c>
      <c r="BA14" s="35">
        <f t="shared" si="46"/>
        <v>0.40545500681730284</v>
      </c>
    </row>
    <row r="15" spans="1:53" ht="16.2" thickBot="1" x14ac:dyDescent="0.35">
      <c r="A15" s="16"/>
      <c r="B15" s="17">
        <f t="shared" si="19"/>
        <v>1</v>
      </c>
      <c r="C15" s="11">
        <f>F15*(1+0.12)</f>
        <v>5189.7136786648452</v>
      </c>
      <c r="D15" s="8">
        <f t="shared" si="1"/>
        <v>7265.5991501307826</v>
      </c>
      <c r="E15" s="5">
        <f t="shared" si="2"/>
        <v>12455.312828795628</v>
      </c>
      <c r="F15" s="11">
        <v>4633.6729273793253</v>
      </c>
      <c r="G15" s="8">
        <f t="shared" si="3"/>
        <v>4170.3056346413932</v>
      </c>
      <c r="H15" s="8">
        <v>59.87</v>
      </c>
      <c r="I15" s="5">
        <f t="shared" si="20"/>
        <v>8863.8485620207193</v>
      </c>
      <c r="J15" s="29">
        <f t="shared" si="4"/>
        <v>556.04075128551995</v>
      </c>
      <c r="K15" s="8">
        <f t="shared" si="5"/>
        <v>3095.2935154893894</v>
      </c>
      <c r="L15" s="5">
        <f t="shared" si="6"/>
        <v>3591.4642667749085</v>
      </c>
      <c r="M15" s="26">
        <f t="shared" si="7"/>
        <v>0.40518114018366658</v>
      </c>
      <c r="N15" s="29">
        <f t="shared" si="47"/>
        <v>4703.1780212900148</v>
      </c>
      <c r="O15" s="8">
        <f t="shared" si="21"/>
        <v>4526.8088454916397</v>
      </c>
      <c r="P15" s="5">
        <f t="shared" si="8"/>
        <v>9229.9868667816554</v>
      </c>
      <c r="Q15" s="36">
        <f t="shared" si="22"/>
        <v>366.13830476093608</v>
      </c>
      <c r="R15" s="37">
        <f t="shared" si="23"/>
        <v>4.1306922404985943E-2</v>
      </c>
      <c r="S15" s="29">
        <f t="shared" si="48"/>
        <v>4772.6831152007053</v>
      </c>
      <c r="T15" s="8">
        <f t="shared" si="24"/>
        <v>4892.0001930807221</v>
      </c>
      <c r="U15" s="5">
        <f t="shared" si="10"/>
        <v>9664.6833082814264</v>
      </c>
      <c r="V15" s="36">
        <f t="shared" si="25"/>
        <v>800.83474626070711</v>
      </c>
      <c r="W15" s="37">
        <f t="shared" si="26"/>
        <v>9.0348423786488774E-2</v>
      </c>
      <c r="X15" s="29">
        <f>F15*1.045</f>
        <v>4842.1882091113948</v>
      </c>
      <c r="Y15" s="8">
        <f t="shared" si="27"/>
        <v>5265.8796774086413</v>
      </c>
      <c r="Z15" s="5">
        <f t="shared" si="11"/>
        <v>10108.067886520035</v>
      </c>
      <c r="AA15" s="36">
        <f t="shared" si="28"/>
        <v>1244.2193244993159</v>
      </c>
      <c r="AB15" s="37">
        <f t="shared" si="29"/>
        <v>0.14037010174457079</v>
      </c>
      <c r="AC15" s="29">
        <f t="shared" si="12"/>
        <v>4911.6933030220853</v>
      </c>
      <c r="AD15" s="8">
        <f t="shared" si="30"/>
        <v>5648.4472984753975</v>
      </c>
      <c r="AE15" s="5">
        <f t="shared" si="13"/>
        <v>10560.140601497482</v>
      </c>
      <c r="AF15" s="36">
        <f t="shared" si="31"/>
        <v>1696.2920394767625</v>
      </c>
      <c r="AG15" s="37">
        <f t="shared" si="32"/>
        <v>0.19137195627923201</v>
      </c>
      <c r="AH15" s="29">
        <f t="shared" si="33"/>
        <v>4958.0300322958783</v>
      </c>
      <c r="AI15" s="8">
        <f t="shared" si="34"/>
        <v>6048.7966394009718</v>
      </c>
      <c r="AJ15" s="5">
        <f t="shared" si="14"/>
        <v>11006.82667169685</v>
      </c>
      <c r="AK15" s="36">
        <f t="shared" si="35"/>
        <v>2142.9781096761308</v>
      </c>
      <c r="AL15" s="37">
        <f t="shared" si="36"/>
        <v>0.24176610133641424</v>
      </c>
      <c r="AM15" s="29">
        <f t="shared" si="37"/>
        <v>5004.3667615696713</v>
      </c>
      <c r="AN15" s="8">
        <f t="shared" si="38"/>
        <v>6255.4584519620894</v>
      </c>
      <c r="AO15" s="5">
        <f t="shared" si="15"/>
        <v>11259.82521353176</v>
      </c>
      <c r="AP15" s="36">
        <f t="shared" si="39"/>
        <v>2395.9766515110405</v>
      </c>
      <c r="AQ15" s="37">
        <f t="shared" si="40"/>
        <v>0.27030884324639481</v>
      </c>
      <c r="AR15" s="29">
        <f t="shared" si="49"/>
        <v>5120.2085847541548</v>
      </c>
      <c r="AS15" s="8">
        <f t="shared" si="41"/>
        <v>6848.2789821086817</v>
      </c>
      <c r="AT15" s="5">
        <f t="shared" si="16"/>
        <v>11968.487566862837</v>
      </c>
      <c r="AU15" s="36">
        <f t="shared" si="42"/>
        <v>3104.6390048421181</v>
      </c>
      <c r="AV15" s="37">
        <f t="shared" si="43"/>
        <v>0.35025857934268945</v>
      </c>
      <c r="AW15" s="29">
        <f>F15*1.12</f>
        <v>5189.7136786648452</v>
      </c>
      <c r="AX15" s="8">
        <f t="shared" si="44"/>
        <v>7265.5991501307826</v>
      </c>
      <c r="AY15" s="5">
        <f t="shared" si="18"/>
        <v>12455.312828795628</v>
      </c>
      <c r="AZ15" s="36">
        <f t="shared" si="45"/>
        <v>3591.4642667749085</v>
      </c>
      <c r="BA15" s="37">
        <f t="shared" si="46"/>
        <v>0.40518114018366658</v>
      </c>
    </row>
    <row r="16" spans="1:53" ht="15.6" x14ac:dyDescent="0.3">
      <c r="A16" s="12"/>
      <c r="B16" s="13">
        <v>13</v>
      </c>
      <c r="C16" s="22">
        <f>F16*(1+0.12)+0.01</f>
        <v>4749.3331874611367</v>
      </c>
      <c r="D16" s="23">
        <f t="shared" si="1"/>
        <v>6649.0664624455912</v>
      </c>
      <c r="E16" s="24">
        <f t="shared" si="2"/>
        <v>11398.399649906729</v>
      </c>
      <c r="F16" s="22">
        <v>4240.4671316617287</v>
      </c>
      <c r="G16" s="23">
        <f t="shared" si="3"/>
        <v>3816.4204184955561</v>
      </c>
      <c r="H16" s="23">
        <v>59.87</v>
      </c>
      <c r="I16" s="24">
        <f t="shared" si="20"/>
        <v>8116.7575501572846</v>
      </c>
      <c r="J16" s="27">
        <f t="shared" si="4"/>
        <v>508.86605579940806</v>
      </c>
      <c r="K16" s="23">
        <f t="shared" si="5"/>
        <v>2832.6460439500352</v>
      </c>
      <c r="L16" s="24">
        <f t="shared" si="6"/>
        <v>3281.6420997494442</v>
      </c>
      <c r="M16" s="25">
        <f t="shared" si="7"/>
        <v>0.40430456120817027</v>
      </c>
      <c r="N16" s="27">
        <f>F16*1.015+0.01</f>
        <v>4304.0841386366546</v>
      </c>
      <c r="O16" s="23">
        <f t="shared" si="21"/>
        <v>4142.68098343778</v>
      </c>
      <c r="P16" s="24">
        <f t="shared" si="8"/>
        <v>8446.7651220744337</v>
      </c>
      <c r="Q16" s="31">
        <f t="shared" si="22"/>
        <v>330.00757191714911</v>
      </c>
      <c r="R16" s="32">
        <f t="shared" si="23"/>
        <v>4.0657561825381161E-2</v>
      </c>
      <c r="S16" s="27">
        <f t="shared" si="48"/>
        <v>4367.6811456115811</v>
      </c>
      <c r="T16" s="23">
        <f t="shared" si="24"/>
        <v>4476.8731742518703</v>
      </c>
      <c r="U16" s="24">
        <f t="shared" si="10"/>
        <v>8844.5543198634514</v>
      </c>
      <c r="V16" s="31">
        <f t="shared" si="25"/>
        <v>727.79676970616674</v>
      </c>
      <c r="W16" s="32">
        <f t="shared" si="26"/>
        <v>8.9665949143948945E-2</v>
      </c>
      <c r="X16" s="27">
        <f>F16*1.045</f>
        <v>4431.2881525865059</v>
      </c>
      <c r="Y16" s="23">
        <f t="shared" si="27"/>
        <v>4819.0258659378251</v>
      </c>
      <c r="Z16" s="24">
        <f t="shared" si="11"/>
        <v>9250.3140185243319</v>
      </c>
      <c r="AA16" s="31">
        <f t="shared" si="28"/>
        <v>1133.5564683670473</v>
      </c>
      <c r="AB16" s="32">
        <f t="shared" si="29"/>
        <v>0.13965631736099859</v>
      </c>
      <c r="AC16" s="27">
        <f t="shared" si="12"/>
        <v>4494.8951595614326</v>
      </c>
      <c r="AD16" s="23">
        <f t="shared" si="30"/>
        <v>5169.1294334956474</v>
      </c>
      <c r="AE16" s="24">
        <f t="shared" si="13"/>
        <v>9664.02459305708</v>
      </c>
      <c r="AF16" s="31">
        <f t="shared" si="31"/>
        <v>1547.2670428997953</v>
      </c>
      <c r="AG16" s="32">
        <f t="shared" si="32"/>
        <v>0.19062624863912717</v>
      </c>
      <c r="AH16" s="27">
        <f t="shared" si="33"/>
        <v>4537.2998308780498</v>
      </c>
      <c r="AI16" s="23">
        <f t="shared" si="34"/>
        <v>5535.505793671221</v>
      </c>
      <c r="AJ16" s="24">
        <f t="shared" si="14"/>
        <v>10072.80562454927</v>
      </c>
      <c r="AK16" s="31">
        <f t="shared" si="35"/>
        <v>1956.0480743919852</v>
      </c>
      <c r="AL16" s="32">
        <f t="shared" si="36"/>
        <v>0.24098885081938679</v>
      </c>
      <c r="AM16" s="27">
        <f t="shared" si="37"/>
        <v>4579.7045021946669</v>
      </c>
      <c r="AN16" s="23">
        <f t="shared" si="38"/>
        <v>5724.6306277433341</v>
      </c>
      <c r="AO16" s="24">
        <f t="shared" si="15"/>
        <v>10304.335129938001</v>
      </c>
      <c r="AP16" s="31">
        <f t="shared" si="39"/>
        <v>2187.5775797807164</v>
      </c>
      <c r="AQ16" s="32">
        <f t="shared" si="40"/>
        <v>0.26951372715799871</v>
      </c>
      <c r="AR16" s="27">
        <f t="shared" si="49"/>
        <v>4685.7161804862099</v>
      </c>
      <c r="AS16" s="23">
        <f t="shared" si="41"/>
        <v>6267.145391400305</v>
      </c>
      <c r="AT16" s="24">
        <f t="shared" si="16"/>
        <v>10952.861571886515</v>
      </c>
      <c r="AU16" s="31">
        <f t="shared" si="42"/>
        <v>2836.1040217292302</v>
      </c>
      <c r="AV16" s="32">
        <f t="shared" si="43"/>
        <v>0.34941342083998467</v>
      </c>
      <c r="AW16" s="27">
        <f>F16*1.12+0.01</f>
        <v>4749.3331874611367</v>
      </c>
      <c r="AX16" s="23">
        <f t="shared" si="44"/>
        <v>6649.0664624455912</v>
      </c>
      <c r="AY16" s="24">
        <f t="shared" si="18"/>
        <v>11398.399649906729</v>
      </c>
      <c r="AZ16" s="31">
        <f t="shared" si="45"/>
        <v>3281.6420997494442</v>
      </c>
      <c r="BA16" s="32">
        <f t="shared" si="46"/>
        <v>0.40430456120817027</v>
      </c>
    </row>
    <row r="17" spans="1:53" ht="15.6" x14ac:dyDescent="0.3">
      <c r="A17" s="14"/>
      <c r="B17" s="15">
        <f t="shared" ref="B17:B28" si="50">B16-1</f>
        <v>12</v>
      </c>
      <c r="C17" s="10">
        <f>F17*(1+0.12)+0.01</f>
        <v>4611.0033858845991</v>
      </c>
      <c r="D17" s="7">
        <f t="shared" si="1"/>
        <v>6455.4047402384385</v>
      </c>
      <c r="E17" s="4">
        <f t="shared" si="2"/>
        <v>11066.408126123039</v>
      </c>
      <c r="F17" s="10">
        <v>4116.9583802541056</v>
      </c>
      <c r="G17" s="7">
        <f t="shared" si="3"/>
        <v>3705.2625422286951</v>
      </c>
      <c r="H17" s="7">
        <v>59.87</v>
      </c>
      <c r="I17" s="4">
        <f t="shared" si="20"/>
        <v>7882.0909224828001</v>
      </c>
      <c r="J17" s="28">
        <f t="shared" si="4"/>
        <v>494.04500563049351</v>
      </c>
      <c r="K17" s="7">
        <f t="shared" si="5"/>
        <v>2750.1421980097434</v>
      </c>
      <c r="L17" s="4">
        <f t="shared" si="6"/>
        <v>3184.3172036402384</v>
      </c>
      <c r="M17" s="19">
        <f t="shared" si="7"/>
        <v>0.4039939699956166</v>
      </c>
      <c r="N17" s="28">
        <f>F17*1.015</f>
        <v>4178.7127559579167</v>
      </c>
      <c r="O17" s="7">
        <f t="shared" si="21"/>
        <v>4022.0110276094947</v>
      </c>
      <c r="P17" s="4">
        <f t="shared" si="8"/>
        <v>8200.7237835674114</v>
      </c>
      <c r="Q17" s="33">
        <f t="shared" si="22"/>
        <v>318.63286108461125</v>
      </c>
      <c r="R17" s="35">
        <f t="shared" si="23"/>
        <v>4.0424915700445166E-2</v>
      </c>
      <c r="S17" s="28">
        <f t="shared" si="48"/>
        <v>4240.4671316617287</v>
      </c>
      <c r="T17" s="7">
        <f t="shared" si="24"/>
        <v>4346.4788099532716</v>
      </c>
      <c r="U17" s="4">
        <f t="shared" si="10"/>
        <v>8586.9459416150003</v>
      </c>
      <c r="V17" s="33">
        <f t="shared" si="25"/>
        <v>704.85501913220014</v>
      </c>
      <c r="W17" s="35">
        <f t="shared" si="26"/>
        <v>8.9424878000541511E-2</v>
      </c>
      <c r="X17" s="28">
        <f>F17*1.045</f>
        <v>4302.2215073655398</v>
      </c>
      <c r="Y17" s="7">
        <f t="shared" si="27"/>
        <v>4678.6658892600244</v>
      </c>
      <c r="Z17" s="4">
        <f t="shared" si="11"/>
        <v>8980.8873966255633</v>
      </c>
      <c r="AA17" s="33">
        <f t="shared" si="28"/>
        <v>1098.7964741427631</v>
      </c>
      <c r="AB17" s="35">
        <f t="shared" si="29"/>
        <v>0.13940418664907386</v>
      </c>
      <c r="AC17" s="28">
        <f t="shared" si="12"/>
        <v>4363.9758830693518</v>
      </c>
      <c r="AD17" s="7">
        <f t="shared" si="30"/>
        <v>5018.5722655297541</v>
      </c>
      <c r="AE17" s="4">
        <f t="shared" si="13"/>
        <v>9382.5481485991058</v>
      </c>
      <c r="AF17" s="33">
        <f t="shared" si="31"/>
        <v>1500.4572261163057</v>
      </c>
      <c r="AG17" s="35">
        <f t="shared" si="32"/>
        <v>0.19036284164604292</v>
      </c>
      <c r="AH17" s="28">
        <f t="shared" si="33"/>
        <v>4405.1454668718934</v>
      </c>
      <c r="AI17" s="7">
        <f t="shared" si="34"/>
        <v>5374.2774695837097</v>
      </c>
      <c r="AJ17" s="4">
        <f t="shared" si="14"/>
        <v>9779.4229364556031</v>
      </c>
      <c r="AK17" s="33">
        <f t="shared" si="35"/>
        <v>1897.332013972803</v>
      </c>
      <c r="AL17" s="35">
        <f t="shared" si="36"/>
        <v>0.24071430190698148</v>
      </c>
      <c r="AM17" s="28">
        <f t="shared" si="37"/>
        <v>4446.3150506744341</v>
      </c>
      <c r="AN17" s="7">
        <f t="shared" si="38"/>
        <v>5557.8938133430429</v>
      </c>
      <c r="AO17" s="4">
        <f t="shared" si="15"/>
        <v>10004.208864017477</v>
      </c>
      <c r="AP17" s="33">
        <f t="shared" si="39"/>
        <v>2122.1179415346769</v>
      </c>
      <c r="AQ17" s="35">
        <f t="shared" si="40"/>
        <v>0.26923286757344655</v>
      </c>
      <c r="AR17" s="28">
        <f t="shared" si="49"/>
        <v>4549.2390101807869</v>
      </c>
      <c r="AS17" s="7">
        <f t="shared" si="41"/>
        <v>6084.6071761168023</v>
      </c>
      <c r="AT17" s="4">
        <f t="shared" si="16"/>
        <v>10633.846186297589</v>
      </c>
      <c r="AU17" s="33">
        <f t="shared" si="42"/>
        <v>2751.755263814789</v>
      </c>
      <c r="AV17" s="35">
        <f t="shared" si="43"/>
        <v>0.34911488472756752</v>
      </c>
      <c r="AW17" s="28">
        <f>F17*1.12+0.01</f>
        <v>4611.0033858845991</v>
      </c>
      <c r="AX17" s="7">
        <f t="shared" si="44"/>
        <v>6455.4047402384385</v>
      </c>
      <c r="AY17" s="4">
        <f t="shared" si="18"/>
        <v>11066.408126123039</v>
      </c>
      <c r="AZ17" s="33">
        <f t="shared" si="45"/>
        <v>3184.3172036402384</v>
      </c>
      <c r="BA17" s="35">
        <f t="shared" si="46"/>
        <v>0.4039939699956166</v>
      </c>
    </row>
    <row r="18" spans="1:53" ht="15.6" x14ac:dyDescent="0.3">
      <c r="A18" s="14"/>
      <c r="B18" s="15">
        <f t="shared" si="50"/>
        <v>11</v>
      </c>
      <c r="C18" s="10">
        <f>F18*(1+0.12)+0.01</f>
        <v>4476.70260765495</v>
      </c>
      <c r="D18" s="7">
        <f t="shared" si="1"/>
        <v>6267.3836507169299</v>
      </c>
      <c r="E18" s="4">
        <f t="shared" si="2"/>
        <v>10744.086258371881</v>
      </c>
      <c r="F18" s="10">
        <v>3997.0469711204905</v>
      </c>
      <c r="G18" s="7">
        <f t="shared" si="3"/>
        <v>3597.3422740084416</v>
      </c>
      <c r="H18" s="7">
        <v>59.87</v>
      </c>
      <c r="I18" s="4">
        <f t="shared" si="20"/>
        <v>7654.259245128932</v>
      </c>
      <c r="J18" s="28">
        <f t="shared" si="4"/>
        <v>479.65563653445952</v>
      </c>
      <c r="K18" s="7">
        <f t="shared" si="5"/>
        <v>2670.0413767084883</v>
      </c>
      <c r="L18" s="4">
        <f t="shared" si="6"/>
        <v>3089.8270132429489</v>
      </c>
      <c r="M18" s="19">
        <f t="shared" si="7"/>
        <v>0.40367420468666165</v>
      </c>
      <c r="N18" s="28">
        <f>F18*1.015+0.01</f>
        <v>4057.0126756872978</v>
      </c>
      <c r="O18" s="7">
        <f t="shared" si="21"/>
        <v>3904.8747003490244</v>
      </c>
      <c r="P18" s="4">
        <f t="shared" si="8"/>
        <v>7961.8873760363222</v>
      </c>
      <c r="Q18" s="33">
        <f t="shared" si="22"/>
        <v>307.62813090739019</v>
      </c>
      <c r="R18" s="35">
        <f t="shared" si="23"/>
        <v>4.0190450970570488E-2</v>
      </c>
      <c r="S18" s="28">
        <f t="shared" si="48"/>
        <v>4116.9583802541056</v>
      </c>
      <c r="T18" s="7">
        <f t="shared" si="24"/>
        <v>4219.8823397604574</v>
      </c>
      <c r="U18" s="4">
        <f t="shared" si="10"/>
        <v>8336.840720014563</v>
      </c>
      <c r="V18" s="33">
        <f t="shared" si="25"/>
        <v>682.581474885631</v>
      </c>
      <c r="W18" s="35">
        <f t="shared" si="26"/>
        <v>8.9176686211669229E-2</v>
      </c>
      <c r="X18" s="28">
        <f>F18*1.045+0.01</f>
        <v>4176.9240848209129</v>
      </c>
      <c r="Y18" s="7">
        <f t="shared" si="27"/>
        <v>4542.4049422427424</v>
      </c>
      <c r="Z18" s="4">
        <f t="shared" si="11"/>
        <v>8719.3290270636553</v>
      </c>
      <c r="AA18" s="33">
        <f t="shared" si="28"/>
        <v>1065.0697819347233</v>
      </c>
      <c r="AB18" s="35">
        <f t="shared" si="29"/>
        <v>0.13914733585911915</v>
      </c>
      <c r="AC18" s="28">
        <f t="shared" si="12"/>
        <v>4236.8697893877197</v>
      </c>
      <c r="AD18" s="7">
        <f t="shared" si="30"/>
        <v>4872.4002577958772</v>
      </c>
      <c r="AE18" s="4">
        <f t="shared" si="13"/>
        <v>9109.270047183596</v>
      </c>
      <c r="AF18" s="33">
        <f t="shared" si="31"/>
        <v>1455.0108020546641</v>
      </c>
      <c r="AG18" s="35">
        <f t="shared" si="32"/>
        <v>0.19009165426172539</v>
      </c>
      <c r="AH18" s="28">
        <f t="shared" si="33"/>
        <v>4276.8402590989253</v>
      </c>
      <c r="AI18" s="7">
        <f t="shared" si="34"/>
        <v>5217.7451161006884</v>
      </c>
      <c r="AJ18" s="4">
        <f t="shared" si="14"/>
        <v>9494.5853751996146</v>
      </c>
      <c r="AK18" s="33">
        <f t="shared" si="35"/>
        <v>1840.3261300706827</v>
      </c>
      <c r="AL18" s="35">
        <f t="shared" si="36"/>
        <v>0.24043164349859741</v>
      </c>
      <c r="AM18" s="28">
        <f t="shared" si="37"/>
        <v>4316.8107288101301</v>
      </c>
      <c r="AN18" s="7">
        <f t="shared" si="38"/>
        <v>5396.0134110126628</v>
      </c>
      <c r="AO18" s="4">
        <f t="shared" si="15"/>
        <v>9712.8241398227929</v>
      </c>
      <c r="AP18" s="33">
        <f t="shared" si="39"/>
        <v>2058.5648946938609</v>
      </c>
      <c r="AQ18" s="35">
        <f t="shared" si="40"/>
        <v>0.26894371209126527</v>
      </c>
      <c r="AR18" s="28">
        <f t="shared" si="49"/>
        <v>4416.7369030881418</v>
      </c>
      <c r="AS18" s="7">
        <f t="shared" si="41"/>
        <v>5907.3856078803892</v>
      </c>
      <c r="AT18" s="4">
        <f t="shared" si="16"/>
        <v>10324.122510968531</v>
      </c>
      <c r="AU18" s="33">
        <f t="shared" si="42"/>
        <v>2669.8632658395991</v>
      </c>
      <c r="AV18" s="35">
        <f t="shared" si="43"/>
        <v>0.34880753059659747</v>
      </c>
      <c r="AW18" s="28">
        <f>F18*1.12+0.01</f>
        <v>4476.70260765495</v>
      </c>
      <c r="AX18" s="7">
        <f t="shared" si="44"/>
        <v>6267.3836507169299</v>
      </c>
      <c r="AY18" s="4">
        <f t="shared" si="18"/>
        <v>10744.086258371881</v>
      </c>
      <c r="AZ18" s="33">
        <f t="shared" si="45"/>
        <v>3089.8270132429489</v>
      </c>
      <c r="BA18" s="35">
        <f t="shared" si="46"/>
        <v>0.40367420468666165</v>
      </c>
    </row>
    <row r="19" spans="1:53" ht="15.6" x14ac:dyDescent="0.3">
      <c r="A19" s="14" t="s">
        <v>10</v>
      </c>
      <c r="B19" s="15">
        <f t="shared" si="50"/>
        <v>10</v>
      </c>
      <c r="C19" s="10">
        <f>F19*(1+0.12)+0.01</f>
        <v>4346.313502577621</v>
      </c>
      <c r="D19" s="7">
        <f t="shared" si="1"/>
        <v>6084.8389036086692</v>
      </c>
      <c r="E19" s="4">
        <f t="shared" si="2"/>
        <v>10431.152406186291</v>
      </c>
      <c r="F19" s="10">
        <v>3880.628127301447</v>
      </c>
      <c r="G19" s="7">
        <f t="shared" si="3"/>
        <v>3492.5653145713022</v>
      </c>
      <c r="H19" s="7">
        <v>59.87</v>
      </c>
      <c r="I19" s="4">
        <f t="shared" si="20"/>
        <v>7433.0634418727486</v>
      </c>
      <c r="J19" s="28">
        <f t="shared" si="4"/>
        <v>465.685375276174</v>
      </c>
      <c r="K19" s="7">
        <f t="shared" si="5"/>
        <v>2592.2735890373669</v>
      </c>
      <c r="L19" s="4">
        <f t="shared" si="6"/>
        <v>2998.0889643135424</v>
      </c>
      <c r="M19" s="19">
        <f t="shared" si="7"/>
        <v>0.40334499870193208</v>
      </c>
      <c r="N19" s="28">
        <f>F19*1.015</f>
        <v>3938.8375492109685</v>
      </c>
      <c r="O19" s="7">
        <f t="shared" si="21"/>
        <v>3791.1311411155575</v>
      </c>
      <c r="P19" s="4">
        <f t="shared" si="8"/>
        <v>7729.9686903265265</v>
      </c>
      <c r="Q19" s="33">
        <f t="shared" si="22"/>
        <v>296.90524845377786</v>
      </c>
      <c r="R19" s="35">
        <f t="shared" si="23"/>
        <v>3.9943860398287283E-2</v>
      </c>
      <c r="S19" s="28">
        <f t="shared" si="48"/>
        <v>3997.0469711204905</v>
      </c>
      <c r="T19" s="7">
        <f t="shared" si="24"/>
        <v>4096.9731453985023</v>
      </c>
      <c r="U19" s="4">
        <f t="shared" si="10"/>
        <v>8094.0201165189928</v>
      </c>
      <c r="V19" s="33">
        <f t="shared" si="25"/>
        <v>660.95667464624421</v>
      </c>
      <c r="W19" s="35">
        <f t="shared" si="26"/>
        <v>8.8921166866795534E-2</v>
      </c>
      <c r="X19" s="28">
        <f>F19*1.045</f>
        <v>4055.2563930300116</v>
      </c>
      <c r="Y19" s="7">
        <f t="shared" si="27"/>
        <v>4410.0913274201375</v>
      </c>
      <c r="Z19" s="4">
        <f t="shared" si="11"/>
        <v>8465.3477204501487</v>
      </c>
      <c r="AA19" s="33">
        <f t="shared" si="28"/>
        <v>1032.2842785774001</v>
      </c>
      <c r="AB19" s="35">
        <f t="shared" si="29"/>
        <v>0.13887736686898472</v>
      </c>
      <c r="AC19" s="28">
        <f t="shared" si="12"/>
        <v>4113.4658149395336</v>
      </c>
      <c r="AD19" s="7">
        <f t="shared" si="30"/>
        <v>4730.4856871804632</v>
      </c>
      <c r="AE19" s="4">
        <f t="shared" si="13"/>
        <v>8843.9515021199968</v>
      </c>
      <c r="AF19" s="33">
        <f t="shared" si="31"/>
        <v>1410.8880602472482</v>
      </c>
      <c r="AG19" s="35">
        <f t="shared" si="32"/>
        <v>0.18981246040485525</v>
      </c>
      <c r="AH19" s="28">
        <f t="shared" si="33"/>
        <v>4152.2720962125486</v>
      </c>
      <c r="AI19" s="7">
        <f t="shared" si="34"/>
        <v>5065.7719573793092</v>
      </c>
      <c r="AJ19" s="4">
        <f t="shared" si="14"/>
        <v>9218.0440535918569</v>
      </c>
      <c r="AK19" s="33">
        <f t="shared" si="35"/>
        <v>1784.9806117191083</v>
      </c>
      <c r="AL19" s="35">
        <f t="shared" si="36"/>
        <v>0.24014063994984353</v>
      </c>
      <c r="AM19" s="28">
        <f t="shared" si="37"/>
        <v>4191.0783774855627</v>
      </c>
      <c r="AN19" s="7">
        <f t="shared" si="38"/>
        <v>5238.8479718569533</v>
      </c>
      <c r="AO19" s="4">
        <f t="shared" si="15"/>
        <v>9429.9263493425169</v>
      </c>
      <c r="AP19" s="33">
        <f t="shared" si="39"/>
        <v>1996.8629074697683</v>
      </c>
      <c r="AQ19" s="35">
        <f t="shared" si="40"/>
        <v>0.26864601965063573</v>
      </c>
      <c r="AR19" s="28">
        <f>F19*1.105+0.01</f>
        <v>4288.1040806680994</v>
      </c>
      <c r="AS19" s="7">
        <f t="shared" si="41"/>
        <v>5735.3392078935822</v>
      </c>
      <c r="AT19" s="4">
        <f t="shared" si="16"/>
        <v>10023.443288561681</v>
      </c>
      <c r="AU19" s="33">
        <f t="shared" si="42"/>
        <v>2590.379846688932</v>
      </c>
      <c r="AV19" s="35">
        <f t="shared" si="43"/>
        <v>0.34849424694756675</v>
      </c>
      <c r="AW19" s="28">
        <f>F19*1.12+0.01</f>
        <v>4346.313502577621</v>
      </c>
      <c r="AX19" s="7">
        <f t="shared" si="44"/>
        <v>6084.8389036086692</v>
      </c>
      <c r="AY19" s="4">
        <f t="shared" si="18"/>
        <v>10431.152406186291</v>
      </c>
      <c r="AZ19" s="33">
        <f t="shared" si="45"/>
        <v>2998.0889643135424</v>
      </c>
      <c r="BA19" s="35">
        <f t="shared" si="46"/>
        <v>0.40334499870193208</v>
      </c>
    </row>
    <row r="20" spans="1:53" ht="15.6" x14ac:dyDescent="0.3">
      <c r="A20" s="14" t="s">
        <v>9</v>
      </c>
      <c r="B20" s="15">
        <f t="shared" si="50"/>
        <v>9</v>
      </c>
      <c r="C20" s="10">
        <f>F20*(1+0.12)</f>
        <v>4219.7121384248749</v>
      </c>
      <c r="D20" s="7">
        <f t="shared" si="1"/>
        <v>5907.5969937948248</v>
      </c>
      <c r="E20" s="4">
        <f t="shared" si="2"/>
        <v>10127.3091322197</v>
      </c>
      <c r="F20" s="10">
        <v>3767.6001235936378</v>
      </c>
      <c r="G20" s="7">
        <f t="shared" si="3"/>
        <v>3390.840111234274</v>
      </c>
      <c r="H20" s="7">
        <v>59.87</v>
      </c>
      <c r="I20" s="4">
        <f t="shared" si="20"/>
        <v>7218.3102348279117</v>
      </c>
      <c r="J20" s="28">
        <f t="shared" si="4"/>
        <v>452.11201483123705</v>
      </c>
      <c r="K20" s="7">
        <f t="shared" si="5"/>
        <v>2516.7568825605508</v>
      </c>
      <c r="L20" s="4">
        <f t="shared" si="6"/>
        <v>2908.998897391788</v>
      </c>
      <c r="M20" s="19">
        <f t="shared" si="7"/>
        <v>0.40300275310363409</v>
      </c>
      <c r="N20" s="28">
        <f>F20*1.015</f>
        <v>3824.1141254475419</v>
      </c>
      <c r="O20" s="7">
        <f t="shared" si="21"/>
        <v>3680.7098457432594</v>
      </c>
      <c r="P20" s="4">
        <f t="shared" si="8"/>
        <v>7504.8239711908009</v>
      </c>
      <c r="Q20" s="33">
        <f t="shared" si="22"/>
        <v>286.51373636288918</v>
      </c>
      <c r="R20" s="35">
        <f t="shared" si="23"/>
        <v>3.9692632630345767E-2</v>
      </c>
      <c r="S20" s="28">
        <f t="shared" si="48"/>
        <v>3880.628127301447</v>
      </c>
      <c r="T20" s="7">
        <f t="shared" si="24"/>
        <v>3977.6438304839826</v>
      </c>
      <c r="U20" s="4">
        <f t="shared" si="10"/>
        <v>7858.2719577854295</v>
      </c>
      <c r="V20" s="33">
        <f t="shared" si="25"/>
        <v>639.96172295751785</v>
      </c>
      <c r="W20" s="35">
        <f t="shared" si="26"/>
        <v>8.8658107249220339E-2</v>
      </c>
      <c r="X20" s="28">
        <f>F20*1.045</f>
        <v>3937.1421291553511</v>
      </c>
      <c r="Y20" s="7">
        <f t="shared" si="27"/>
        <v>4281.6420654564436</v>
      </c>
      <c r="Z20" s="4">
        <f t="shared" si="11"/>
        <v>8218.7841946117951</v>
      </c>
      <c r="AA20" s="33">
        <f t="shared" si="28"/>
        <v>1000.4739597838834</v>
      </c>
      <c r="AB20" s="35">
        <f t="shared" si="29"/>
        <v>0.13860223892243601</v>
      </c>
      <c r="AC20" s="28">
        <f t="shared" si="12"/>
        <v>3993.6561310092561</v>
      </c>
      <c r="AD20" s="7">
        <f t="shared" si="30"/>
        <v>4592.7045506606446</v>
      </c>
      <c r="AE20" s="4">
        <f t="shared" si="13"/>
        <v>8586.3606816699012</v>
      </c>
      <c r="AF20" s="33">
        <f t="shared" si="31"/>
        <v>1368.0504468419895</v>
      </c>
      <c r="AG20" s="35">
        <f t="shared" si="32"/>
        <v>0.18952502764999329</v>
      </c>
      <c r="AH20" s="28">
        <f t="shared" si="33"/>
        <v>4031.3321322451925</v>
      </c>
      <c r="AI20" s="7">
        <f t="shared" si="34"/>
        <v>4918.2252013391344</v>
      </c>
      <c r="AJ20" s="4">
        <f t="shared" si="14"/>
        <v>8949.5573335843274</v>
      </c>
      <c r="AK20" s="33">
        <f t="shared" si="35"/>
        <v>1731.2470987564157</v>
      </c>
      <c r="AL20" s="35">
        <f t="shared" si="36"/>
        <v>0.23984104900385866</v>
      </c>
      <c r="AM20" s="28">
        <f t="shared" si="37"/>
        <v>4069.0081334811293</v>
      </c>
      <c r="AN20" s="7">
        <f t="shared" si="38"/>
        <v>5086.2601668514117</v>
      </c>
      <c r="AO20" s="4">
        <f t="shared" si="15"/>
        <v>9155.2683003325401</v>
      </c>
      <c r="AP20" s="33">
        <f t="shared" si="39"/>
        <v>1936.9580655046284</v>
      </c>
      <c r="AQ20" s="35">
        <f t="shared" si="40"/>
        <v>0.26833954242627622</v>
      </c>
      <c r="AR20" s="28">
        <f>F20*1.105</f>
        <v>4163.1981365709698</v>
      </c>
      <c r="AS20" s="7">
        <f t="shared" si="41"/>
        <v>5568.2775076636717</v>
      </c>
      <c r="AT20" s="4">
        <f t="shared" si="16"/>
        <v>9731.4756442346406</v>
      </c>
      <c r="AU20" s="33">
        <f t="shared" si="42"/>
        <v>2513.1654094067289</v>
      </c>
      <c r="AV20" s="35">
        <f t="shared" si="43"/>
        <v>0.3481653361587117</v>
      </c>
      <c r="AW20" s="28">
        <f>F20*1.12</f>
        <v>4219.7121384248749</v>
      </c>
      <c r="AX20" s="7">
        <f t="shared" si="44"/>
        <v>5907.5969937948248</v>
      </c>
      <c r="AY20" s="4">
        <f t="shared" si="18"/>
        <v>10127.3091322197</v>
      </c>
      <c r="AZ20" s="33">
        <f t="shared" si="45"/>
        <v>2908.998897391788</v>
      </c>
      <c r="BA20" s="35">
        <f t="shared" si="46"/>
        <v>0.40300275310363409</v>
      </c>
    </row>
    <row r="21" spans="1:53" ht="15.6" x14ac:dyDescent="0.3">
      <c r="A21" s="14" t="s">
        <v>7</v>
      </c>
      <c r="B21" s="15">
        <f t="shared" si="50"/>
        <v>8</v>
      </c>
      <c r="C21" s="10">
        <f>F21*(1+0.12)</f>
        <v>3992.1590713574979</v>
      </c>
      <c r="D21" s="7">
        <f t="shared" si="1"/>
        <v>5589.0226999004963</v>
      </c>
      <c r="E21" s="4">
        <f t="shared" si="2"/>
        <v>9581.1817712579941</v>
      </c>
      <c r="F21" s="10">
        <v>3564.4277422834798</v>
      </c>
      <c r="G21" s="7">
        <f t="shared" si="3"/>
        <v>3207.984968055132</v>
      </c>
      <c r="H21" s="7">
        <v>59.87</v>
      </c>
      <c r="I21" s="4">
        <f t="shared" si="20"/>
        <v>6832.2827103386117</v>
      </c>
      <c r="J21" s="28">
        <f t="shared" si="4"/>
        <v>427.73132907401805</v>
      </c>
      <c r="K21" s="7">
        <f t="shared" si="5"/>
        <v>2381.0377318453643</v>
      </c>
      <c r="L21" s="4">
        <f t="shared" si="6"/>
        <v>2748.8990609193825</v>
      </c>
      <c r="M21" s="19">
        <f t="shared" si="7"/>
        <v>0.40233977097577472</v>
      </c>
      <c r="N21" s="28">
        <f>F21*1.015+0.01</f>
        <v>3617.9041584177317</v>
      </c>
      <c r="O21" s="7">
        <f t="shared" si="21"/>
        <v>3482.2327524770667</v>
      </c>
      <c r="P21" s="4">
        <f t="shared" si="8"/>
        <v>7100.1369108947983</v>
      </c>
      <c r="Q21" s="33">
        <f t="shared" si="22"/>
        <v>267.8542005561867</v>
      </c>
      <c r="R21" s="35">
        <f t="shared" si="23"/>
        <v>3.9204203325905948E-2</v>
      </c>
      <c r="S21" s="28">
        <f t="shared" si="48"/>
        <v>3671.3605745519844</v>
      </c>
      <c r="T21" s="7">
        <f t="shared" si="24"/>
        <v>3763.1445889157835</v>
      </c>
      <c r="U21" s="4">
        <f t="shared" si="10"/>
        <v>7434.5051634677675</v>
      </c>
      <c r="V21" s="33">
        <f t="shared" si="25"/>
        <v>602.22245312915584</v>
      </c>
      <c r="W21" s="35">
        <f t="shared" si="26"/>
        <v>8.8143667155030442E-2</v>
      </c>
      <c r="X21" s="28">
        <f>F21*1.045</f>
        <v>3724.8269906862361</v>
      </c>
      <c r="Y21" s="7">
        <f t="shared" si="27"/>
        <v>4050.7493523712815</v>
      </c>
      <c r="Z21" s="4">
        <f t="shared" si="11"/>
        <v>7775.5763430575171</v>
      </c>
      <c r="AA21" s="33">
        <f t="shared" si="28"/>
        <v>943.29363271890543</v>
      </c>
      <c r="AB21" s="35">
        <f t="shared" si="29"/>
        <v>0.13806419797171351</v>
      </c>
      <c r="AC21" s="28">
        <f t="shared" si="12"/>
        <v>3778.2934068204886</v>
      </c>
      <c r="AD21" s="7">
        <f t="shared" si="30"/>
        <v>4345.0374178435613</v>
      </c>
      <c r="AE21" s="4">
        <f t="shared" si="13"/>
        <v>8123.3308246640499</v>
      </c>
      <c r="AF21" s="33">
        <f t="shared" si="31"/>
        <v>1291.0481143254383</v>
      </c>
      <c r="AG21" s="35">
        <f t="shared" si="32"/>
        <v>0.1889629233831065</v>
      </c>
      <c r="AH21" s="28">
        <f t="shared" si="33"/>
        <v>3813.9376842433235</v>
      </c>
      <c r="AI21" s="7">
        <f t="shared" si="34"/>
        <v>4653.0039747768542</v>
      </c>
      <c r="AJ21" s="4">
        <f t="shared" si="14"/>
        <v>8466.9416590201781</v>
      </c>
      <c r="AK21" s="33">
        <f t="shared" si="35"/>
        <v>1634.6589486815665</v>
      </c>
      <c r="AL21" s="35">
        <f t="shared" si="36"/>
        <v>0.23925516814577949</v>
      </c>
      <c r="AM21" s="28">
        <f t="shared" si="37"/>
        <v>3849.5819616661583</v>
      </c>
      <c r="AN21" s="7">
        <f t="shared" si="38"/>
        <v>4811.9774520826977</v>
      </c>
      <c r="AO21" s="4">
        <f t="shared" si="15"/>
        <v>8661.5594137488551</v>
      </c>
      <c r="AP21" s="33">
        <f t="shared" si="39"/>
        <v>1829.2767034102435</v>
      </c>
      <c r="AQ21" s="35">
        <f t="shared" si="40"/>
        <v>0.26774019474372474</v>
      </c>
      <c r="AR21" s="28">
        <f>F21*1.105+0.01</f>
        <v>3938.7026552232455</v>
      </c>
      <c r="AS21" s="7">
        <f t="shared" si="41"/>
        <v>5268.0148013610906</v>
      </c>
      <c r="AT21" s="4">
        <f t="shared" si="16"/>
        <v>9206.7174565843361</v>
      </c>
      <c r="AU21" s="33">
        <f t="shared" si="42"/>
        <v>2374.4347462457245</v>
      </c>
      <c r="AV21" s="35">
        <f t="shared" si="43"/>
        <v>0.34753168844326793</v>
      </c>
      <c r="AW21" s="28">
        <f>F21*1.12</f>
        <v>3992.1590713574979</v>
      </c>
      <c r="AX21" s="7">
        <f t="shared" si="44"/>
        <v>5589.0226999004963</v>
      </c>
      <c r="AY21" s="4">
        <f t="shared" si="18"/>
        <v>9581.1817712579941</v>
      </c>
      <c r="AZ21" s="33">
        <f t="shared" si="45"/>
        <v>2748.8990609193825</v>
      </c>
      <c r="BA21" s="35">
        <f t="shared" si="46"/>
        <v>0.40233977097577472</v>
      </c>
    </row>
    <row r="22" spans="1:53" ht="15.6" x14ac:dyDescent="0.3">
      <c r="A22" s="14" t="s">
        <v>8</v>
      </c>
      <c r="B22" s="15">
        <f t="shared" si="50"/>
        <v>7</v>
      </c>
      <c r="C22" s="10">
        <f>F22*(1+0.12)</f>
        <v>3875.8825935509685</v>
      </c>
      <c r="D22" s="7">
        <f t="shared" si="1"/>
        <v>5426.2356309713559</v>
      </c>
      <c r="E22" s="4">
        <f t="shared" si="2"/>
        <v>9302.1182245223245</v>
      </c>
      <c r="F22" s="10">
        <v>3460.6094585276501</v>
      </c>
      <c r="G22" s="7">
        <f t="shared" si="3"/>
        <v>3114.5485126748849</v>
      </c>
      <c r="H22" s="7">
        <v>59.87</v>
      </c>
      <c r="I22" s="4">
        <f t="shared" si="20"/>
        <v>6635.0279712025349</v>
      </c>
      <c r="J22" s="28">
        <f t="shared" si="4"/>
        <v>415.27313502331845</v>
      </c>
      <c r="K22" s="7">
        <f t="shared" si="5"/>
        <v>2311.687118296471</v>
      </c>
      <c r="L22" s="4">
        <f t="shared" si="6"/>
        <v>2667.0902533197896</v>
      </c>
      <c r="M22" s="19">
        <f t="shared" si="7"/>
        <v>0.40197121472517394</v>
      </c>
      <c r="N22" s="28">
        <f>F22*1.015</f>
        <v>3512.5186004055645</v>
      </c>
      <c r="O22" s="7">
        <f t="shared" si="21"/>
        <v>3380.7991528903558</v>
      </c>
      <c r="P22" s="4">
        <f t="shared" si="8"/>
        <v>6893.3177532959198</v>
      </c>
      <c r="Q22" s="33">
        <f t="shared" si="22"/>
        <v>258.28978209338493</v>
      </c>
      <c r="R22" s="35">
        <f t="shared" si="23"/>
        <v>3.8928212995396366E-2</v>
      </c>
      <c r="S22" s="28">
        <f t="shared" si="48"/>
        <v>3564.4277422834798</v>
      </c>
      <c r="T22" s="7">
        <f t="shared" si="24"/>
        <v>3653.5384358405663</v>
      </c>
      <c r="U22" s="4">
        <f t="shared" si="10"/>
        <v>7217.9661781240466</v>
      </c>
      <c r="V22" s="33">
        <f t="shared" si="25"/>
        <v>582.93820692151166</v>
      </c>
      <c r="W22" s="35">
        <f t="shared" si="26"/>
        <v>8.7857686425978965E-2</v>
      </c>
      <c r="X22" s="28">
        <f>F22*1.045</f>
        <v>3616.3368841613942</v>
      </c>
      <c r="Y22" s="7">
        <f t="shared" si="27"/>
        <v>3932.766361525516</v>
      </c>
      <c r="Z22" s="4">
        <f t="shared" si="11"/>
        <v>7549.1032456869107</v>
      </c>
      <c r="AA22" s="33">
        <f t="shared" si="28"/>
        <v>914.07527448437577</v>
      </c>
      <c r="AB22" s="35">
        <f t="shared" si="29"/>
        <v>0.13776509736683271</v>
      </c>
      <c r="AC22" s="28">
        <f t="shared" si="12"/>
        <v>3668.2460260393091</v>
      </c>
      <c r="AD22" s="7">
        <f t="shared" si="30"/>
        <v>4218.4829299452049</v>
      </c>
      <c r="AE22" s="4">
        <f t="shared" si="13"/>
        <v>7886.728955984514</v>
      </c>
      <c r="AF22" s="33">
        <f t="shared" si="31"/>
        <v>1251.7009847819791</v>
      </c>
      <c r="AG22" s="35">
        <f t="shared" si="32"/>
        <v>0.18865044581795792</v>
      </c>
      <c r="AH22" s="28">
        <f t="shared" si="33"/>
        <v>3702.852120624586</v>
      </c>
      <c r="AI22" s="7">
        <f t="shared" si="34"/>
        <v>4517.4795871619945</v>
      </c>
      <c r="AJ22" s="4">
        <f t="shared" si="14"/>
        <v>8220.3317077865795</v>
      </c>
      <c r="AK22" s="33">
        <f t="shared" si="35"/>
        <v>1585.3037365840446</v>
      </c>
      <c r="AL22" s="35">
        <f t="shared" si="36"/>
        <v>0.23892947301271492</v>
      </c>
      <c r="AM22" s="28">
        <f t="shared" si="37"/>
        <v>3737.4582152098624</v>
      </c>
      <c r="AN22" s="7">
        <f t="shared" si="38"/>
        <v>4671.8227690123276</v>
      </c>
      <c r="AO22" s="4">
        <f t="shared" si="15"/>
        <v>8409.2809842221905</v>
      </c>
      <c r="AP22" s="33">
        <f t="shared" si="39"/>
        <v>1774.2530130196556</v>
      </c>
      <c r="AQ22" s="35">
        <f t="shared" si="40"/>
        <v>0.26740701331182021</v>
      </c>
      <c r="AR22" s="28">
        <f>F22*1.105</f>
        <v>3823.9734516730532</v>
      </c>
      <c r="AS22" s="7">
        <f t="shared" si="41"/>
        <v>5114.5644916127085</v>
      </c>
      <c r="AT22" s="4">
        <f t="shared" si="16"/>
        <v>8938.5379432857626</v>
      </c>
      <c r="AU22" s="33">
        <f t="shared" si="42"/>
        <v>2303.5099720832277</v>
      </c>
      <c r="AV22" s="35">
        <f t="shared" si="43"/>
        <v>0.34717411623296274</v>
      </c>
      <c r="AW22" s="28">
        <f>F22*1.12</f>
        <v>3875.8825935509685</v>
      </c>
      <c r="AX22" s="7">
        <f t="shared" si="44"/>
        <v>5426.2356309713559</v>
      </c>
      <c r="AY22" s="4">
        <f t="shared" si="18"/>
        <v>9302.1182245223245</v>
      </c>
      <c r="AZ22" s="33">
        <f t="shared" si="45"/>
        <v>2667.0902533197896</v>
      </c>
      <c r="BA22" s="35">
        <f t="shared" si="46"/>
        <v>0.40197121472517394</v>
      </c>
    </row>
    <row r="23" spans="1:53" ht="15.6" x14ac:dyDescent="0.3">
      <c r="A23" s="14" t="s">
        <v>2</v>
      </c>
      <c r="B23" s="15">
        <f t="shared" si="50"/>
        <v>6</v>
      </c>
      <c r="C23" s="10">
        <f>F23*(1+0.12)+0.01</f>
        <v>3763.0028092727848</v>
      </c>
      <c r="D23" s="7">
        <f t="shared" si="1"/>
        <v>5268.2039329818981</v>
      </c>
      <c r="E23" s="4">
        <f t="shared" si="2"/>
        <v>9031.2067422546825</v>
      </c>
      <c r="F23" s="10">
        <v>3359.8150082792718</v>
      </c>
      <c r="G23" s="7">
        <f t="shared" si="3"/>
        <v>3023.8335074513448</v>
      </c>
      <c r="H23" s="7">
        <v>59.87</v>
      </c>
      <c r="I23" s="4">
        <f t="shared" si="20"/>
        <v>6443.5185157306159</v>
      </c>
      <c r="J23" s="28">
        <f t="shared" si="4"/>
        <v>403.18780099351306</v>
      </c>
      <c r="K23" s="7">
        <f t="shared" si="5"/>
        <v>2244.3704255305533</v>
      </c>
      <c r="L23" s="4">
        <f t="shared" si="6"/>
        <v>2587.6882265240665</v>
      </c>
      <c r="M23" s="19">
        <f t="shared" si="7"/>
        <v>0.40159552893449774</v>
      </c>
      <c r="N23" s="28">
        <f>F23*1.015+0.01</f>
        <v>3410.2222334034609</v>
      </c>
      <c r="O23" s="7">
        <f t="shared" si="21"/>
        <v>3282.3388996508311</v>
      </c>
      <c r="P23" s="4">
        <f t="shared" si="8"/>
        <v>6692.5611330542924</v>
      </c>
      <c r="Q23" s="33">
        <f t="shared" si="22"/>
        <v>249.0426173236765</v>
      </c>
      <c r="R23" s="35">
        <f t="shared" si="23"/>
        <v>3.8650097259080834E-2</v>
      </c>
      <c r="S23" s="28">
        <f t="shared" si="48"/>
        <v>3460.6094585276501</v>
      </c>
      <c r="T23" s="7">
        <f t="shared" si="24"/>
        <v>3547.1246949908409</v>
      </c>
      <c r="U23" s="4">
        <f t="shared" si="10"/>
        <v>7007.7341535184914</v>
      </c>
      <c r="V23" s="33">
        <f t="shared" si="25"/>
        <v>564.21563778787549</v>
      </c>
      <c r="W23" s="35">
        <f t="shared" si="26"/>
        <v>8.7563283384761159E-2</v>
      </c>
      <c r="X23" s="28">
        <f>F23*1.045</f>
        <v>3511.0066836518386</v>
      </c>
      <c r="Y23" s="7">
        <f t="shared" si="27"/>
        <v>3818.2197684713742</v>
      </c>
      <c r="Z23" s="4">
        <f t="shared" si="11"/>
        <v>7329.2264521232128</v>
      </c>
      <c r="AA23" s="33">
        <f t="shared" si="28"/>
        <v>885.70793639259682</v>
      </c>
      <c r="AB23" s="35">
        <f t="shared" si="29"/>
        <v>0.13745718806119833</v>
      </c>
      <c r="AC23" s="28">
        <f t="shared" si="12"/>
        <v>3561.4039087760284</v>
      </c>
      <c r="AD23" s="7">
        <f t="shared" si="30"/>
        <v>4095.6144950924322</v>
      </c>
      <c r="AE23" s="4">
        <f t="shared" si="13"/>
        <v>7657.0184038684602</v>
      </c>
      <c r="AF23" s="33">
        <f t="shared" si="31"/>
        <v>1213.4998881378442</v>
      </c>
      <c r="AG23" s="35">
        <f t="shared" si="32"/>
        <v>0.1883287655921709</v>
      </c>
      <c r="AH23" s="28">
        <f t="shared" si="33"/>
        <v>3595.0020588588209</v>
      </c>
      <c r="AI23" s="7">
        <f t="shared" si="34"/>
        <v>4385.9025118077616</v>
      </c>
      <c r="AJ23" s="4">
        <f t="shared" si="14"/>
        <v>7980.904570666582</v>
      </c>
      <c r="AK23" s="33">
        <f t="shared" si="35"/>
        <v>1537.3860549359661</v>
      </c>
      <c r="AL23" s="35">
        <f t="shared" si="36"/>
        <v>0.23859418595333165</v>
      </c>
      <c r="AM23" s="28">
        <f t="shared" si="37"/>
        <v>3628.6002089416138</v>
      </c>
      <c r="AN23" s="7">
        <f t="shared" si="38"/>
        <v>4535.7502611770169</v>
      </c>
      <c r="AO23" s="4">
        <f t="shared" si="15"/>
        <v>8164.3504701186303</v>
      </c>
      <c r="AP23" s="33">
        <f t="shared" si="39"/>
        <v>1720.8319543880143</v>
      </c>
      <c r="AQ23" s="35">
        <f t="shared" si="40"/>
        <v>0.26706401947739156</v>
      </c>
      <c r="AR23" s="28">
        <f>F23*1.105</f>
        <v>3712.5955841485952</v>
      </c>
      <c r="AS23" s="7">
        <f t="shared" si="41"/>
        <v>4965.5965937987457</v>
      </c>
      <c r="AT23" s="4">
        <f t="shared" si="16"/>
        <v>8678.1921779473414</v>
      </c>
      <c r="AU23" s="33">
        <f t="shared" si="42"/>
        <v>2234.6736622167255</v>
      </c>
      <c r="AV23" s="35">
        <f t="shared" si="43"/>
        <v>0.34680953531229836</v>
      </c>
      <c r="AW23" s="28">
        <f>F23*1.12+0.01</f>
        <v>3763.0028092727848</v>
      </c>
      <c r="AX23" s="7">
        <f t="shared" si="44"/>
        <v>5268.2039329818981</v>
      </c>
      <c r="AY23" s="4">
        <f t="shared" si="18"/>
        <v>9031.2067422546825</v>
      </c>
      <c r="AZ23" s="33">
        <f t="shared" si="45"/>
        <v>2587.6882265240665</v>
      </c>
      <c r="BA23" s="35">
        <f t="shared" si="46"/>
        <v>0.40159552893449774</v>
      </c>
    </row>
    <row r="24" spans="1:53" ht="15.6" x14ac:dyDescent="0.3">
      <c r="A24" s="14" t="s">
        <v>7</v>
      </c>
      <c r="B24" s="15">
        <f t="shared" si="50"/>
        <v>5</v>
      </c>
      <c r="C24" s="10">
        <f>F24*(1+0.12)+0.01</f>
        <v>3653.4010769638689</v>
      </c>
      <c r="D24" s="7">
        <f t="shared" si="1"/>
        <v>5114.7615077494165</v>
      </c>
      <c r="E24" s="4">
        <f t="shared" si="2"/>
        <v>8768.1625847132855</v>
      </c>
      <c r="F24" s="10">
        <v>3261.9563187177396</v>
      </c>
      <c r="G24" s="7">
        <f t="shared" si="3"/>
        <v>2935.7606868459657</v>
      </c>
      <c r="H24" s="7">
        <v>59.87</v>
      </c>
      <c r="I24" s="4">
        <f t="shared" si="20"/>
        <v>6257.5870055637051</v>
      </c>
      <c r="J24" s="28">
        <f t="shared" si="4"/>
        <v>391.44475824612937</v>
      </c>
      <c r="K24" s="7">
        <f t="shared" si="5"/>
        <v>2179.0008209034509</v>
      </c>
      <c r="L24" s="4">
        <f t="shared" si="6"/>
        <v>2510.5755791495803</v>
      </c>
      <c r="M24" s="19">
        <f t="shared" si="7"/>
        <v>0.40120506145857721</v>
      </c>
      <c r="N24" s="28">
        <f t="shared" ref="N24:N41" si="51">F24*1.015</f>
        <v>3310.8856634985054</v>
      </c>
      <c r="O24" s="7">
        <f t="shared" si="21"/>
        <v>3186.7274511173114</v>
      </c>
      <c r="P24" s="4">
        <f t="shared" si="8"/>
        <v>6497.6131146158168</v>
      </c>
      <c r="Q24" s="33">
        <f t="shared" si="22"/>
        <v>240.02610905211168</v>
      </c>
      <c r="R24" s="35">
        <f t="shared" si="23"/>
        <v>3.8357614338993803E-2</v>
      </c>
      <c r="S24" s="28">
        <f t="shared" si="48"/>
        <v>3359.8150082792718</v>
      </c>
      <c r="T24" s="7">
        <f t="shared" si="24"/>
        <v>3443.8103834862532</v>
      </c>
      <c r="U24" s="4">
        <f t="shared" si="10"/>
        <v>6803.6253917655249</v>
      </c>
      <c r="V24" s="33">
        <f t="shared" si="25"/>
        <v>546.03838620181978</v>
      </c>
      <c r="W24" s="35">
        <f t="shared" si="26"/>
        <v>8.7260214794669208E-2</v>
      </c>
      <c r="X24" s="28">
        <f>F24*1.045+0.01</f>
        <v>3408.7543530600378</v>
      </c>
      <c r="Y24" s="7">
        <f t="shared" si="27"/>
        <v>3707.020358952791</v>
      </c>
      <c r="Z24" s="4">
        <f t="shared" si="11"/>
        <v>7115.7747120128288</v>
      </c>
      <c r="AA24" s="33">
        <f t="shared" si="28"/>
        <v>858.18770644912365</v>
      </c>
      <c r="AB24" s="35">
        <f t="shared" si="29"/>
        <v>0.13714355160960565</v>
      </c>
      <c r="AC24" s="28">
        <f t="shared" si="12"/>
        <v>3457.6736978408039</v>
      </c>
      <c r="AD24" s="7">
        <f t="shared" si="30"/>
        <v>3976.324752516924</v>
      </c>
      <c r="AE24" s="4">
        <f t="shared" si="13"/>
        <v>7433.998450357728</v>
      </c>
      <c r="AF24" s="33">
        <f t="shared" si="31"/>
        <v>1176.4114447940228</v>
      </c>
      <c r="AG24" s="35">
        <f t="shared" si="32"/>
        <v>0.18799761693254277</v>
      </c>
      <c r="AH24" s="28">
        <f t="shared" si="33"/>
        <v>3490.2932610279818</v>
      </c>
      <c r="AI24" s="7">
        <f t="shared" si="34"/>
        <v>4258.1577784541378</v>
      </c>
      <c r="AJ24" s="4">
        <f t="shared" si="14"/>
        <v>7748.4510394821191</v>
      </c>
      <c r="AK24" s="33">
        <f t="shared" si="35"/>
        <v>1490.864033918414</v>
      </c>
      <c r="AL24" s="35">
        <f t="shared" si="36"/>
        <v>0.23824902995241881</v>
      </c>
      <c r="AM24" s="28">
        <f t="shared" si="37"/>
        <v>3522.9128242151592</v>
      </c>
      <c r="AN24" s="7">
        <f t="shared" si="38"/>
        <v>4403.6410302689492</v>
      </c>
      <c r="AO24" s="4">
        <f t="shared" si="15"/>
        <v>7926.5538544841083</v>
      </c>
      <c r="AP24" s="33">
        <f t="shared" si="39"/>
        <v>1668.9668489204032</v>
      </c>
      <c r="AQ24" s="35">
        <f t="shared" si="40"/>
        <v>0.26671092985786732</v>
      </c>
      <c r="AR24" s="28">
        <f>F24*1.105+0.01</f>
        <v>3604.4717321831022</v>
      </c>
      <c r="AS24" s="7">
        <f t="shared" si="41"/>
        <v>4820.9809417948991</v>
      </c>
      <c r="AT24" s="4">
        <f t="shared" si="16"/>
        <v>8425.4526739780013</v>
      </c>
      <c r="AU24" s="33">
        <f t="shared" si="42"/>
        <v>2167.8656684142961</v>
      </c>
      <c r="AV24" s="35">
        <f t="shared" si="43"/>
        <v>0.34643795867110078</v>
      </c>
      <c r="AW24" s="28">
        <f>F24*1.12+0.01</f>
        <v>3653.4010769638689</v>
      </c>
      <c r="AX24" s="7">
        <f t="shared" si="44"/>
        <v>5114.7615077494165</v>
      </c>
      <c r="AY24" s="4">
        <f t="shared" si="18"/>
        <v>8768.1625847132855</v>
      </c>
      <c r="AZ24" s="33">
        <f t="shared" si="45"/>
        <v>2510.5755791495803</v>
      </c>
      <c r="BA24" s="35">
        <f t="shared" si="46"/>
        <v>0.40120506145857721</v>
      </c>
    </row>
    <row r="25" spans="1:53" ht="15.6" x14ac:dyDescent="0.3">
      <c r="A25" s="14" t="s">
        <v>6</v>
      </c>
      <c r="B25" s="15">
        <f t="shared" si="50"/>
        <v>4</v>
      </c>
      <c r="C25" s="10">
        <f>F25*(1+0.12)</f>
        <v>3546.9816281202607</v>
      </c>
      <c r="D25" s="7">
        <f t="shared" si="1"/>
        <v>4965.7742793683647</v>
      </c>
      <c r="E25" s="4">
        <f t="shared" si="2"/>
        <v>8512.7559074886249</v>
      </c>
      <c r="F25" s="10">
        <v>3166.9478822502324</v>
      </c>
      <c r="G25" s="7">
        <f t="shared" si="3"/>
        <v>2850.2530940252091</v>
      </c>
      <c r="H25" s="7">
        <v>59.87</v>
      </c>
      <c r="I25" s="4">
        <f t="shared" si="20"/>
        <v>6077.0709762754414</v>
      </c>
      <c r="J25" s="28">
        <f t="shared" si="4"/>
        <v>380.03374587002827</v>
      </c>
      <c r="K25" s="7">
        <f t="shared" si="5"/>
        <v>2115.5211853431556</v>
      </c>
      <c r="L25" s="4">
        <f t="shared" si="6"/>
        <v>2435.6849312131835</v>
      </c>
      <c r="M25" s="19">
        <f t="shared" si="7"/>
        <v>0.40079915813423383</v>
      </c>
      <c r="N25" s="28">
        <f t="shared" si="51"/>
        <v>3214.4521004839858</v>
      </c>
      <c r="O25" s="7">
        <f t="shared" si="21"/>
        <v>3093.9101467158362</v>
      </c>
      <c r="P25" s="4">
        <f t="shared" si="8"/>
        <v>6308.3622471998224</v>
      </c>
      <c r="Q25" s="33">
        <f t="shared" si="22"/>
        <v>231.29127092438102</v>
      </c>
      <c r="R25" s="35">
        <f t="shared" si="23"/>
        <v>3.8059662595241968E-2</v>
      </c>
      <c r="S25" s="28">
        <f t="shared" si="48"/>
        <v>3261.9563187177396</v>
      </c>
      <c r="T25" s="7">
        <f t="shared" si="24"/>
        <v>3343.5052266856828</v>
      </c>
      <c r="U25" s="4">
        <f t="shared" si="10"/>
        <v>6605.4615454034229</v>
      </c>
      <c r="V25" s="33">
        <f t="shared" si="25"/>
        <v>528.39056912798151</v>
      </c>
      <c r="W25" s="35">
        <f t="shared" si="26"/>
        <v>8.6948230683957767E-2</v>
      </c>
      <c r="X25" s="28">
        <f>F25*1.045</f>
        <v>3309.4605369514925</v>
      </c>
      <c r="Y25" s="7">
        <f t="shared" si="27"/>
        <v>3599.0383339347477</v>
      </c>
      <c r="Z25" s="4">
        <f t="shared" si="11"/>
        <v>6908.4988708862402</v>
      </c>
      <c r="AA25" s="33">
        <f t="shared" si="28"/>
        <v>831.42789461079883</v>
      </c>
      <c r="AB25" s="35">
        <f t="shared" si="29"/>
        <v>0.13681391872114851</v>
      </c>
      <c r="AC25" s="28">
        <f t="shared" si="12"/>
        <v>3356.9647551852463</v>
      </c>
      <c r="AD25" s="7">
        <f t="shared" si="30"/>
        <v>3860.509468463033</v>
      </c>
      <c r="AE25" s="4">
        <f t="shared" si="13"/>
        <v>7217.4742236482798</v>
      </c>
      <c r="AF25" s="33">
        <f t="shared" si="31"/>
        <v>1140.4032473728385</v>
      </c>
      <c r="AG25" s="35">
        <f t="shared" si="32"/>
        <v>0.18765672670681507</v>
      </c>
      <c r="AH25" s="28">
        <f t="shared" si="33"/>
        <v>3388.634234007749</v>
      </c>
      <c r="AI25" s="7">
        <f t="shared" si="34"/>
        <v>4134.1337654894533</v>
      </c>
      <c r="AJ25" s="4">
        <f t="shared" si="14"/>
        <v>7522.7679994972023</v>
      </c>
      <c r="AK25" s="33">
        <f t="shared" si="35"/>
        <v>1445.6970232217609</v>
      </c>
      <c r="AL25" s="35">
        <f t="shared" si="36"/>
        <v>0.23789372032442677</v>
      </c>
      <c r="AM25" s="28">
        <f t="shared" si="37"/>
        <v>3420.3037128302512</v>
      </c>
      <c r="AN25" s="7">
        <f t="shared" si="38"/>
        <v>4275.3796410378145</v>
      </c>
      <c r="AO25" s="4">
        <f t="shared" si="15"/>
        <v>7695.6833538680658</v>
      </c>
      <c r="AP25" s="33">
        <f t="shared" si="39"/>
        <v>1618.6123775926244</v>
      </c>
      <c r="AQ25" s="35">
        <f t="shared" si="40"/>
        <v>0.26634745322402853</v>
      </c>
      <c r="AR25" s="28">
        <f>F25*1.105</f>
        <v>3499.4774098865068</v>
      </c>
      <c r="AS25" s="7">
        <f t="shared" si="41"/>
        <v>4680.5510357232024</v>
      </c>
      <c r="AT25" s="4">
        <f t="shared" si="16"/>
        <v>8180.0284456097088</v>
      </c>
      <c r="AU25" s="33">
        <f t="shared" si="42"/>
        <v>2102.9574693342674</v>
      </c>
      <c r="AV25" s="35">
        <f t="shared" si="43"/>
        <v>0.346047870354666</v>
      </c>
      <c r="AW25" s="28">
        <f>F25*1.12</f>
        <v>3546.9816281202607</v>
      </c>
      <c r="AX25" s="7">
        <f t="shared" si="44"/>
        <v>4965.7742793683647</v>
      </c>
      <c r="AY25" s="4">
        <f t="shared" si="18"/>
        <v>8512.7559074886249</v>
      </c>
      <c r="AZ25" s="33">
        <f t="shared" si="45"/>
        <v>2435.6849312131835</v>
      </c>
      <c r="BA25" s="35">
        <f t="shared" si="46"/>
        <v>0.40079915813423383</v>
      </c>
    </row>
    <row r="26" spans="1:53" ht="15.6" x14ac:dyDescent="0.3">
      <c r="A26" s="14"/>
      <c r="B26" s="15">
        <f t="shared" si="50"/>
        <v>3</v>
      </c>
      <c r="C26" s="10">
        <f>F26*(1+0.12)</f>
        <v>3355.7063652982602</v>
      </c>
      <c r="D26" s="7">
        <f t="shared" si="1"/>
        <v>4697.9889114175639</v>
      </c>
      <c r="E26" s="4">
        <f t="shared" si="2"/>
        <v>8053.6952767158236</v>
      </c>
      <c r="F26" s="10">
        <v>2996.1663975877318</v>
      </c>
      <c r="G26" s="7">
        <f t="shared" si="3"/>
        <v>2696.5497578289587</v>
      </c>
      <c r="H26" s="7">
        <v>59.87</v>
      </c>
      <c r="I26" s="4">
        <f t="shared" si="20"/>
        <v>5752.5861554166904</v>
      </c>
      <c r="J26" s="28">
        <f t="shared" si="4"/>
        <v>359.53996771052834</v>
      </c>
      <c r="K26" s="7">
        <f t="shared" si="5"/>
        <v>2001.4391535886052</v>
      </c>
      <c r="L26" s="4">
        <f t="shared" si="6"/>
        <v>2301.1091212991332</v>
      </c>
      <c r="M26" s="19">
        <f t="shared" si="7"/>
        <v>0.40001297835972205</v>
      </c>
      <c r="N26" s="28">
        <f t="shared" si="51"/>
        <v>3041.1088935515477</v>
      </c>
      <c r="O26" s="7">
        <f t="shared" si="21"/>
        <v>2927.0673100433646</v>
      </c>
      <c r="P26" s="4">
        <f t="shared" si="8"/>
        <v>5968.1762035949123</v>
      </c>
      <c r="Q26" s="33">
        <f t="shared" si="22"/>
        <v>215.59004817822188</v>
      </c>
      <c r="R26" s="35">
        <f t="shared" si="23"/>
        <v>3.7477065506480112E-2</v>
      </c>
      <c r="S26" s="28">
        <f>F26*1.03+0.01</f>
        <v>3086.0613895153642</v>
      </c>
      <c r="T26" s="7">
        <f t="shared" si="24"/>
        <v>3163.2129242532483</v>
      </c>
      <c r="U26" s="4">
        <f t="shared" si="10"/>
        <v>6249.274313768612</v>
      </c>
      <c r="V26" s="33">
        <f t="shared" si="25"/>
        <v>496.68815835192163</v>
      </c>
      <c r="W26" s="35">
        <f t="shared" si="26"/>
        <v>8.6341715696728036E-2</v>
      </c>
      <c r="X26" s="28">
        <f>F26*1.045+0.01</f>
        <v>3131.0038854791796</v>
      </c>
      <c r="Y26" s="7">
        <f t="shared" si="27"/>
        <v>3404.9667254586075</v>
      </c>
      <c r="Z26" s="4">
        <f t="shared" si="11"/>
        <v>6535.9706109377876</v>
      </c>
      <c r="AA26" s="33">
        <f t="shared" si="28"/>
        <v>783.38445552109715</v>
      </c>
      <c r="AB26" s="35">
        <f t="shared" si="29"/>
        <v>0.13617952593086413</v>
      </c>
      <c r="AC26" s="28">
        <f t="shared" si="12"/>
        <v>3175.9363814429958</v>
      </c>
      <c r="AD26" s="7">
        <f t="shared" si="30"/>
        <v>3652.326838659445</v>
      </c>
      <c r="AE26" s="4">
        <f t="shared" si="13"/>
        <v>6828.2632201024408</v>
      </c>
      <c r="AF26" s="33">
        <f t="shared" si="31"/>
        <v>1075.6770646857503</v>
      </c>
      <c r="AG26" s="35">
        <f t="shared" si="32"/>
        <v>0.18699017026852913</v>
      </c>
      <c r="AH26" s="28">
        <f t="shared" si="33"/>
        <v>3205.8980454188732</v>
      </c>
      <c r="AI26" s="7">
        <f t="shared" si="34"/>
        <v>3911.1956154110253</v>
      </c>
      <c r="AJ26" s="4">
        <f t="shared" si="14"/>
        <v>7117.093660829898</v>
      </c>
      <c r="AK26" s="33">
        <f t="shared" si="35"/>
        <v>1364.5075054132076</v>
      </c>
      <c r="AL26" s="35">
        <f t="shared" si="36"/>
        <v>0.2371989690460132</v>
      </c>
      <c r="AM26" s="28">
        <f t="shared" si="37"/>
        <v>3235.8597093947506</v>
      </c>
      <c r="AN26" s="7">
        <f t="shared" si="38"/>
        <v>4044.8246367434381</v>
      </c>
      <c r="AO26" s="4">
        <f t="shared" si="15"/>
        <v>7280.6843461381886</v>
      </c>
      <c r="AP26" s="33">
        <f t="shared" si="39"/>
        <v>1528.0981907214982</v>
      </c>
      <c r="AQ26" s="35">
        <f t="shared" si="40"/>
        <v>0.26563673266894511</v>
      </c>
      <c r="AR26" s="28">
        <f>F26*1.105</f>
        <v>3310.7638693344434</v>
      </c>
      <c r="AS26" s="7">
        <f t="shared" si="41"/>
        <v>4428.1466752348178</v>
      </c>
      <c r="AT26" s="4">
        <f t="shared" si="16"/>
        <v>7738.9105445692612</v>
      </c>
      <c r="AU26" s="33">
        <f t="shared" si="42"/>
        <v>1986.3243891525708</v>
      </c>
      <c r="AV26" s="35">
        <f t="shared" si="43"/>
        <v>0.34529241900744567</v>
      </c>
      <c r="AW26" s="28">
        <f>F26*1.12</f>
        <v>3355.7063652982602</v>
      </c>
      <c r="AX26" s="7">
        <f t="shared" si="44"/>
        <v>4697.9889114175639</v>
      </c>
      <c r="AY26" s="4">
        <f t="shared" si="18"/>
        <v>8053.6952767158236</v>
      </c>
      <c r="AZ26" s="33">
        <f t="shared" si="45"/>
        <v>2301.1091212991332</v>
      </c>
      <c r="BA26" s="35">
        <f t="shared" si="46"/>
        <v>0.40001297835972205</v>
      </c>
    </row>
    <row r="27" spans="1:53" ht="15.6" x14ac:dyDescent="0.3">
      <c r="A27" s="14"/>
      <c r="B27" s="15">
        <f t="shared" si="50"/>
        <v>2</v>
      </c>
      <c r="C27" s="10">
        <f>F27*(1+0.12)</f>
        <v>3257.9673449497668</v>
      </c>
      <c r="D27" s="7">
        <f t="shared" si="1"/>
        <v>4561.1542829296732</v>
      </c>
      <c r="E27" s="4">
        <f t="shared" si="2"/>
        <v>7819.12162787944</v>
      </c>
      <c r="F27" s="10">
        <v>2908.8994151337201</v>
      </c>
      <c r="G27" s="7">
        <f t="shared" si="3"/>
        <v>2618.0094736203482</v>
      </c>
      <c r="H27" s="7">
        <v>59.87</v>
      </c>
      <c r="I27" s="4">
        <f t="shared" si="20"/>
        <v>5586.7788887540682</v>
      </c>
      <c r="J27" s="28">
        <f t="shared" si="4"/>
        <v>349.06792981604667</v>
      </c>
      <c r="K27" s="7">
        <f t="shared" si="5"/>
        <v>1943.144809309325</v>
      </c>
      <c r="L27" s="4">
        <f t="shared" si="6"/>
        <v>2232.3427391253717</v>
      </c>
      <c r="M27" s="19">
        <f t="shared" si="7"/>
        <v>0.39957599603932348</v>
      </c>
      <c r="N27" s="28">
        <f t="shared" si="51"/>
        <v>2952.5329063607255</v>
      </c>
      <c r="O27" s="7">
        <f t="shared" si="21"/>
        <v>2841.8129223721985</v>
      </c>
      <c r="P27" s="4">
        <f t="shared" si="8"/>
        <v>5794.345828732924</v>
      </c>
      <c r="Q27" s="33">
        <f t="shared" si="22"/>
        <v>207.56693997885577</v>
      </c>
      <c r="R27" s="35">
        <f t="shared" si="23"/>
        <v>3.7153240554531085E-2</v>
      </c>
      <c r="S27" s="28">
        <f>F27*1.03</f>
        <v>2996.1663975877318</v>
      </c>
      <c r="T27" s="7">
        <f t="shared" si="24"/>
        <v>3071.0705575274246</v>
      </c>
      <c r="U27" s="4">
        <f t="shared" si="10"/>
        <v>6067.2369551151569</v>
      </c>
      <c r="V27" s="33">
        <f t="shared" si="25"/>
        <v>480.45806636108864</v>
      </c>
      <c r="W27" s="35">
        <f t="shared" si="26"/>
        <v>8.5999119694575507E-2</v>
      </c>
      <c r="X27" s="28">
        <f>F27*1.045</f>
        <v>3039.7998888147372</v>
      </c>
      <c r="Y27" s="7">
        <f t="shared" si="27"/>
        <v>3305.7823790860266</v>
      </c>
      <c r="Z27" s="4">
        <f t="shared" si="11"/>
        <v>6345.5822679007633</v>
      </c>
      <c r="AA27" s="33">
        <f t="shared" si="28"/>
        <v>758.80337914669508</v>
      </c>
      <c r="AB27" s="35">
        <f t="shared" si="29"/>
        <v>0.1358212655729282</v>
      </c>
      <c r="AC27" s="28">
        <f t="shared" si="12"/>
        <v>3083.4333800417435</v>
      </c>
      <c r="AD27" s="7">
        <f t="shared" si="30"/>
        <v>3545.9483870480049</v>
      </c>
      <c r="AE27" s="4">
        <f t="shared" si="13"/>
        <v>6629.3817670897479</v>
      </c>
      <c r="AF27" s="33">
        <f t="shared" si="31"/>
        <v>1042.6028783356796</v>
      </c>
      <c r="AG27" s="35">
        <f t="shared" si="32"/>
        <v>0.18661967818959002</v>
      </c>
      <c r="AH27" s="28">
        <f t="shared" si="33"/>
        <v>3112.5223741930809</v>
      </c>
      <c r="AI27" s="7">
        <f t="shared" si="34"/>
        <v>3797.2772965155586</v>
      </c>
      <c r="AJ27" s="4">
        <f t="shared" si="14"/>
        <v>6909.7996707086395</v>
      </c>
      <c r="AK27" s="33">
        <f t="shared" si="35"/>
        <v>1323.0207819545712</v>
      </c>
      <c r="AL27" s="35">
        <f t="shared" si="36"/>
        <v>0.23681280542850047</v>
      </c>
      <c r="AM27" s="28">
        <f t="shared" si="37"/>
        <v>3141.6113683444178</v>
      </c>
      <c r="AN27" s="7">
        <f t="shared" si="38"/>
        <v>3927.0142104305223</v>
      </c>
      <c r="AO27" s="4">
        <f t="shared" si="15"/>
        <v>7068.6255787749396</v>
      </c>
      <c r="AP27" s="33">
        <f t="shared" si="39"/>
        <v>1481.8466900208714</v>
      </c>
      <c r="AQ27" s="35">
        <f t="shared" si="40"/>
        <v>0.26524169284804905</v>
      </c>
      <c r="AR27" s="28">
        <f>F27*1.105</f>
        <v>3214.3338537227605</v>
      </c>
      <c r="AS27" s="7">
        <f t="shared" si="41"/>
        <v>4299.171529354192</v>
      </c>
      <c r="AT27" s="4">
        <f t="shared" si="16"/>
        <v>7513.5053830769521</v>
      </c>
      <c r="AU27" s="33">
        <f t="shared" si="42"/>
        <v>1926.7264943228838</v>
      </c>
      <c r="AV27" s="35">
        <f t="shared" si="43"/>
        <v>0.3448725164694269</v>
      </c>
      <c r="AW27" s="28">
        <f>F27*1.12</f>
        <v>3257.9673449497668</v>
      </c>
      <c r="AX27" s="7">
        <f t="shared" si="44"/>
        <v>4561.1542829296732</v>
      </c>
      <c r="AY27" s="4">
        <f t="shared" si="18"/>
        <v>7819.12162787944</v>
      </c>
      <c r="AZ27" s="33">
        <f t="shared" si="45"/>
        <v>2232.3427391253717</v>
      </c>
      <c r="BA27" s="35">
        <f t="shared" si="46"/>
        <v>0.39957599603932348</v>
      </c>
    </row>
    <row r="28" spans="1:53" ht="16.2" thickBot="1" x14ac:dyDescent="0.35">
      <c r="A28" s="16"/>
      <c r="B28" s="17">
        <f t="shared" si="50"/>
        <v>1</v>
      </c>
      <c r="C28" s="11">
        <f>F28*(1+0.12)-0.01</f>
        <v>3163.0650921842393</v>
      </c>
      <c r="D28" s="8">
        <f t="shared" si="1"/>
        <v>4428.291129057935</v>
      </c>
      <c r="E28" s="5">
        <f t="shared" si="2"/>
        <v>7591.3562212421748</v>
      </c>
      <c r="F28" s="11">
        <v>2824.1741894502138</v>
      </c>
      <c r="G28" s="8">
        <f t="shared" si="3"/>
        <v>2541.7567705051924</v>
      </c>
      <c r="H28" s="8">
        <v>59.87</v>
      </c>
      <c r="I28" s="5">
        <f t="shared" si="20"/>
        <v>5425.8009599554061</v>
      </c>
      <c r="J28" s="29">
        <f t="shared" si="4"/>
        <v>338.89090273402553</v>
      </c>
      <c r="K28" s="8">
        <f t="shared" si="5"/>
        <v>1886.5343585527426</v>
      </c>
      <c r="L28" s="5">
        <f t="shared" si="6"/>
        <v>2165.5552612867687</v>
      </c>
      <c r="M28" s="26">
        <f t="shared" si="7"/>
        <v>0.39912176603407268</v>
      </c>
      <c r="N28" s="29">
        <f t="shared" si="51"/>
        <v>2866.5368022919665</v>
      </c>
      <c r="O28" s="8">
        <f t="shared" si="21"/>
        <v>2759.0416722060177</v>
      </c>
      <c r="P28" s="5">
        <f t="shared" si="8"/>
        <v>5625.5784744979846</v>
      </c>
      <c r="Q28" s="36">
        <f t="shared" si="22"/>
        <v>199.7775145425785</v>
      </c>
      <c r="R28" s="37">
        <f t="shared" si="23"/>
        <v>3.6819912123024219E-2</v>
      </c>
      <c r="S28" s="29">
        <f>F28*1.03</f>
        <v>2908.8994151337201</v>
      </c>
      <c r="T28" s="8">
        <f t="shared" si="24"/>
        <v>2981.6219005120629</v>
      </c>
      <c r="U28" s="5">
        <f t="shared" si="10"/>
        <v>5890.521315645783</v>
      </c>
      <c r="V28" s="36">
        <f t="shared" si="25"/>
        <v>464.72035569037689</v>
      </c>
      <c r="W28" s="37">
        <f t="shared" si="26"/>
        <v>8.5650092791866139E-2</v>
      </c>
      <c r="X28" s="29">
        <f>F28*1.045</f>
        <v>2951.2620279754733</v>
      </c>
      <c r="Y28" s="8">
        <f t="shared" si="27"/>
        <v>3209.4974554233268</v>
      </c>
      <c r="Z28" s="5">
        <f t="shared" si="11"/>
        <v>6160.7594833988005</v>
      </c>
      <c r="AA28" s="36">
        <f t="shared" si="28"/>
        <v>734.95852344339437</v>
      </c>
      <c r="AB28" s="37">
        <f t="shared" si="29"/>
        <v>0.13545622643876618</v>
      </c>
      <c r="AC28" s="29">
        <f t="shared" si="12"/>
        <v>2993.6246408172269</v>
      </c>
      <c r="AD28" s="8">
        <f t="shared" si="30"/>
        <v>3442.6683369398106</v>
      </c>
      <c r="AE28" s="5">
        <f t="shared" si="13"/>
        <v>6436.2929777570371</v>
      </c>
      <c r="AF28" s="36">
        <f t="shared" si="31"/>
        <v>1010.4920178016309</v>
      </c>
      <c r="AG28" s="37">
        <f t="shared" si="32"/>
        <v>0.18623831306372432</v>
      </c>
      <c r="AH28" s="29">
        <f t="shared" si="33"/>
        <v>3021.8663827117289</v>
      </c>
      <c r="AI28" s="8">
        <f t="shared" si="34"/>
        <v>3686.6769869083091</v>
      </c>
      <c r="AJ28" s="5">
        <f t="shared" si="14"/>
        <v>6708.543369620038</v>
      </c>
      <c r="AK28" s="36">
        <f t="shared" si="35"/>
        <v>1282.7424096646319</v>
      </c>
      <c r="AL28" s="37">
        <f t="shared" si="36"/>
        <v>0.23641530884228648</v>
      </c>
      <c r="AM28" s="29">
        <f t="shared" si="37"/>
        <v>3050.1081246062313</v>
      </c>
      <c r="AN28" s="8">
        <f t="shared" si="38"/>
        <v>3812.6351557577891</v>
      </c>
      <c r="AO28" s="5">
        <f t="shared" si="15"/>
        <v>6862.7432803640204</v>
      </c>
      <c r="AP28" s="36">
        <f t="shared" si="39"/>
        <v>1436.9423204086143</v>
      </c>
      <c r="AQ28" s="37">
        <f t="shared" si="40"/>
        <v>0.26483505956333941</v>
      </c>
      <c r="AR28" s="29">
        <f>F28*1.105</f>
        <v>3120.7124793424864</v>
      </c>
      <c r="AS28" s="8">
        <f t="shared" si="41"/>
        <v>4173.9529411205749</v>
      </c>
      <c r="AT28" s="5">
        <f t="shared" si="16"/>
        <v>7294.6654204630613</v>
      </c>
      <c r="AU28" s="36">
        <f t="shared" si="42"/>
        <v>1868.8644605076552</v>
      </c>
      <c r="AV28" s="37">
        <f t="shared" si="43"/>
        <v>0.34444029080694755</v>
      </c>
      <c r="AW28" s="29">
        <f>F28*1.12-0.01</f>
        <v>3163.0650921842393</v>
      </c>
      <c r="AX28" s="8">
        <f t="shared" si="44"/>
        <v>4428.291129057935</v>
      </c>
      <c r="AY28" s="5">
        <f t="shared" si="18"/>
        <v>7591.3562212421748</v>
      </c>
      <c r="AZ28" s="36">
        <f t="shared" si="45"/>
        <v>2165.5552612867687</v>
      </c>
      <c r="BA28" s="37">
        <f t="shared" si="46"/>
        <v>0.39912176603407268</v>
      </c>
    </row>
    <row r="29" spans="1:53" ht="15.6" x14ac:dyDescent="0.3">
      <c r="A29" s="20"/>
      <c r="B29" s="21">
        <v>13</v>
      </c>
      <c r="C29" s="9">
        <f>F29*(1+0.12)-0.01</f>
        <v>2812.727398278997</v>
      </c>
      <c r="D29" s="6">
        <f t="shared" si="1"/>
        <v>3937.8183575905955</v>
      </c>
      <c r="E29" s="3">
        <f t="shared" si="2"/>
        <v>6750.5457558695925</v>
      </c>
      <c r="F29" s="9">
        <v>2511.3726770348189</v>
      </c>
      <c r="G29" s="6">
        <f t="shared" si="3"/>
        <v>2260.235409331337</v>
      </c>
      <c r="H29" s="23">
        <v>59.87</v>
      </c>
      <c r="I29" s="24">
        <f t="shared" si="20"/>
        <v>4831.4780863661554</v>
      </c>
      <c r="J29" s="30">
        <f t="shared" si="4"/>
        <v>301.35472124417811</v>
      </c>
      <c r="K29" s="6">
        <f t="shared" si="5"/>
        <v>1677.5829482592585</v>
      </c>
      <c r="L29" s="3">
        <f t="shared" si="6"/>
        <v>1919.0676695034372</v>
      </c>
      <c r="M29" s="18">
        <f t="shared" si="7"/>
        <v>0.39720094662517735</v>
      </c>
      <c r="N29" s="30">
        <f t="shared" si="51"/>
        <v>2549.0432671903409</v>
      </c>
      <c r="O29" s="6">
        <f t="shared" si="21"/>
        <v>2453.454144670703</v>
      </c>
      <c r="P29" s="3">
        <f t="shared" si="8"/>
        <v>5002.4974118610444</v>
      </c>
      <c r="Q29" s="38">
        <f t="shared" si="22"/>
        <v>171.01932549488902</v>
      </c>
      <c r="R29" s="34">
        <f t="shared" si="23"/>
        <v>3.5396895616164499E-2</v>
      </c>
      <c r="S29" s="30">
        <f>F29*1.03</f>
        <v>2586.7138573458637</v>
      </c>
      <c r="T29" s="6">
        <f t="shared" si="24"/>
        <v>2651.3817037795102</v>
      </c>
      <c r="U29" s="3">
        <f t="shared" si="10"/>
        <v>5238.0955611253739</v>
      </c>
      <c r="V29" s="38">
        <f t="shared" si="25"/>
        <v>406.61747475921857</v>
      </c>
      <c r="W29" s="34">
        <f t="shared" si="26"/>
        <v>8.4160057748506351E-2</v>
      </c>
      <c r="X29" s="30">
        <f>F29*1.045</f>
        <v>2624.3844475013857</v>
      </c>
      <c r="Y29" s="6">
        <f t="shared" si="27"/>
        <v>2854.0180866577566</v>
      </c>
      <c r="Z29" s="3">
        <f t="shared" si="11"/>
        <v>5478.4025341591423</v>
      </c>
      <c r="AA29" s="38">
        <f t="shared" si="28"/>
        <v>646.92444779298694</v>
      </c>
      <c r="AB29" s="34">
        <f t="shared" si="29"/>
        <v>0.13389783338116118</v>
      </c>
      <c r="AC29" s="30">
        <f t="shared" si="12"/>
        <v>2662.0550376569081</v>
      </c>
      <c r="AD29" s="6">
        <f t="shared" si="30"/>
        <v>3061.3632933054441</v>
      </c>
      <c r="AE29" s="3">
        <f t="shared" si="13"/>
        <v>5723.4183309623522</v>
      </c>
      <c r="AF29" s="38">
        <f t="shared" si="31"/>
        <v>891.94024459619686</v>
      </c>
      <c r="AG29" s="34">
        <f t="shared" si="32"/>
        <v>0.18461022251412956</v>
      </c>
      <c r="AH29" s="30">
        <f t="shared" si="33"/>
        <v>2687.1687644272565</v>
      </c>
      <c r="AI29" s="6">
        <f t="shared" si="34"/>
        <v>3278.3458926012527</v>
      </c>
      <c r="AJ29" s="3">
        <f t="shared" si="14"/>
        <v>5965.5146570285087</v>
      </c>
      <c r="AK29" s="38">
        <f t="shared" si="35"/>
        <v>1134.0365706623534</v>
      </c>
      <c r="AL29" s="34">
        <f t="shared" si="36"/>
        <v>0.23471835127690363</v>
      </c>
      <c r="AM29" s="30">
        <f t="shared" si="37"/>
        <v>2712.2824911976045</v>
      </c>
      <c r="AN29" s="6">
        <f t="shared" si="38"/>
        <v>3390.3531139970055</v>
      </c>
      <c r="AO29" s="3">
        <f t="shared" si="15"/>
        <v>6102.6356051946095</v>
      </c>
      <c r="AP29" s="38">
        <f t="shared" si="39"/>
        <v>1271.1575188284542</v>
      </c>
      <c r="AQ29" s="34">
        <f t="shared" si="40"/>
        <v>0.26309909640602663</v>
      </c>
      <c r="AR29" s="30">
        <f>F29*1.105-0.01</f>
        <v>2775.0568081234746</v>
      </c>
      <c r="AS29" s="6">
        <f t="shared" si="41"/>
        <v>3711.6384808651469</v>
      </c>
      <c r="AT29" s="3">
        <f t="shared" si="16"/>
        <v>6486.6952889886215</v>
      </c>
      <c r="AU29" s="38">
        <f t="shared" si="42"/>
        <v>1655.2172026224662</v>
      </c>
      <c r="AV29" s="34">
        <f t="shared" si="43"/>
        <v>0.34259023285095469</v>
      </c>
      <c r="AW29" s="30">
        <f>F29*1.12-0.01</f>
        <v>2812.727398278997</v>
      </c>
      <c r="AX29" s="6">
        <f t="shared" si="44"/>
        <v>3937.8183575905955</v>
      </c>
      <c r="AY29" s="3">
        <f t="shared" si="18"/>
        <v>6750.5457558695925</v>
      </c>
      <c r="AZ29" s="38">
        <f t="shared" si="45"/>
        <v>1919.0676695034372</v>
      </c>
      <c r="BA29" s="34">
        <f t="shared" si="46"/>
        <v>0.39720094662517735</v>
      </c>
    </row>
    <row r="30" spans="1:53" ht="15.6" x14ac:dyDescent="0.3">
      <c r="A30" s="14"/>
      <c r="B30" s="15">
        <f t="shared" ref="B30:B41" si="52">B29-1</f>
        <v>12</v>
      </c>
      <c r="C30" s="10">
        <f>F30*(1+0.12)+0.01</f>
        <v>2691.6247351952134</v>
      </c>
      <c r="D30" s="7">
        <f t="shared" si="1"/>
        <v>3768.2746292732986</v>
      </c>
      <c r="E30" s="4">
        <f t="shared" si="2"/>
        <v>6459.8993644685124</v>
      </c>
      <c r="F30" s="10">
        <v>2403.2274421385828</v>
      </c>
      <c r="G30" s="7">
        <f t="shared" si="3"/>
        <v>2162.9046979247246</v>
      </c>
      <c r="H30" s="7">
        <v>59.87</v>
      </c>
      <c r="I30" s="4">
        <f t="shared" si="20"/>
        <v>4626.0021400633077</v>
      </c>
      <c r="J30" s="28">
        <f t="shared" si="4"/>
        <v>288.39729305663059</v>
      </c>
      <c r="K30" s="7">
        <f t="shared" si="5"/>
        <v>1605.369931348574</v>
      </c>
      <c r="L30" s="4">
        <f t="shared" si="6"/>
        <v>1833.8972244052047</v>
      </c>
      <c r="M30" s="19">
        <f t="shared" si="7"/>
        <v>0.39643242023664682</v>
      </c>
      <c r="N30" s="28">
        <f t="shared" si="51"/>
        <v>2439.2758537706613</v>
      </c>
      <c r="O30" s="7">
        <f t="shared" si="21"/>
        <v>2347.8030092542617</v>
      </c>
      <c r="P30" s="4">
        <f t="shared" si="8"/>
        <v>4787.0788630249226</v>
      </c>
      <c r="Q30" s="33">
        <f t="shared" si="22"/>
        <v>161.07672296161491</v>
      </c>
      <c r="R30" s="35">
        <f t="shared" si="23"/>
        <v>3.4819854830289924E-2</v>
      </c>
      <c r="S30" s="28">
        <f>F30*1.03+0.01</f>
        <v>2475.3342654027406</v>
      </c>
      <c r="T30" s="7">
        <f t="shared" si="24"/>
        <v>2537.2176220378087</v>
      </c>
      <c r="U30" s="4">
        <f t="shared" si="10"/>
        <v>5012.5518874405498</v>
      </c>
      <c r="V30" s="33">
        <f t="shared" si="25"/>
        <v>386.54974737724206</v>
      </c>
      <c r="W30" s="35">
        <f t="shared" si="26"/>
        <v>8.356021801839289E-2</v>
      </c>
      <c r="X30" s="28">
        <f>F30*1.045+0.01</f>
        <v>2511.3826770348192</v>
      </c>
      <c r="Y30" s="7">
        <f t="shared" si="27"/>
        <v>2731.1286612753656</v>
      </c>
      <c r="Z30" s="4">
        <f t="shared" si="11"/>
        <v>5242.5113383101852</v>
      </c>
      <c r="AA30" s="33">
        <f t="shared" si="28"/>
        <v>616.50919824687753</v>
      </c>
      <c r="AB30" s="35">
        <f t="shared" si="29"/>
        <v>0.13327040921741565</v>
      </c>
      <c r="AC30" s="28">
        <f t="shared" si="12"/>
        <v>2547.421088666898</v>
      </c>
      <c r="AD30" s="7">
        <f t="shared" si="30"/>
        <v>2929.5342519669325</v>
      </c>
      <c r="AE30" s="4">
        <f t="shared" si="13"/>
        <v>5476.9553406338309</v>
      </c>
      <c r="AF30" s="33">
        <f t="shared" si="31"/>
        <v>850.95320057052322</v>
      </c>
      <c r="AG30" s="35">
        <f t="shared" si="32"/>
        <v>0.18395002310977698</v>
      </c>
      <c r="AH30" s="28">
        <f t="shared" si="33"/>
        <v>2571.4533630882838</v>
      </c>
      <c r="AI30" s="7">
        <f t="shared" si="34"/>
        <v>3137.1731029677062</v>
      </c>
      <c r="AJ30" s="4">
        <f t="shared" si="14"/>
        <v>5708.62646605599</v>
      </c>
      <c r="AK30" s="33">
        <f t="shared" si="35"/>
        <v>1082.6243259926823</v>
      </c>
      <c r="AL30" s="35">
        <f t="shared" si="36"/>
        <v>0.2340302259302168</v>
      </c>
      <c r="AM30" s="28">
        <f t="shared" si="37"/>
        <v>2595.4856375096697</v>
      </c>
      <c r="AN30" s="7">
        <f t="shared" si="38"/>
        <v>3244.3570468870871</v>
      </c>
      <c r="AO30" s="4">
        <f t="shared" si="15"/>
        <v>5839.8426843967572</v>
      </c>
      <c r="AP30" s="33">
        <f t="shared" si="39"/>
        <v>1213.8405443334495</v>
      </c>
      <c r="AQ30" s="35">
        <f t="shared" si="40"/>
        <v>0.26239515408370256</v>
      </c>
      <c r="AR30" s="28">
        <f t="shared" ref="AR30:AR37" si="53">F30*1.105</f>
        <v>2655.5663235631341</v>
      </c>
      <c r="AS30" s="7">
        <f t="shared" si="41"/>
        <v>3551.8199577656915</v>
      </c>
      <c r="AT30" s="4">
        <f t="shared" si="16"/>
        <v>6207.3862813288251</v>
      </c>
      <c r="AU30" s="33">
        <f t="shared" si="42"/>
        <v>1581.3841412655174</v>
      </c>
      <c r="AV30" s="35">
        <f t="shared" si="43"/>
        <v>0.3418468244037336</v>
      </c>
      <c r="AW30" s="28">
        <f>F30*1.12+0.01</f>
        <v>2691.6247351952134</v>
      </c>
      <c r="AX30" s="7">
        <f t="shared" si="44"/>
        <v>3768.2746292732986</v>
      </c>
      <c r="AY30" s="4">
        <f t="shared" si="18"/>
        <v>6459.8993644685124</v>
      </c>
      <c r="AZ30" s="33">
        <f t="shared" si="45"/>
        <v>1833.8972244052047</v>
      </c>
      <c r="BA30" s="35">
        <f t="shared" si="46"/>
        <v>0.39643242023664682</v>
      </c>
    </row>
    <row r="31" spans="1:53" ht="15.6" x14ac:dyDescent="0.3">
      <c r="A31" s="14" t="s">
        <v>1</v>
      </c>
      <c r="B31" s="15">
        <f t="shared" si="52"/>
        <v>11</v>
      </c>
      <c r="C31" s="10">
        <f>F31*(1+0.12)</f>
        <v>2575.7078805695824</v>
      </c>
      <c r="D31" s="7">
        <f t="shared" si="1"/>
        <v>3605.9910327974148</v>
      </c>
      <c r="E31" s="4">
        <f t="shared" si="2"/>
        <v>6181.6989133669977</v>
      </c>
      <c r="F31" s="10">
        <v>2299.7391790799838</v>
      </c>
      <c r="G31" s="7">
        <f t="shared" si="3"/>
        <v>2069.7652611719855</v>
      </c>
      <c r="H31" s="7">
        <v>59.87</v>
      </c>
      <c r="I31" s="4">
        <f t="shared" si="20"/>
        <v>4429.3744402519687</v>
      </c>
      <c r="J31" s="28">
        <f t="shared" si="4"/>
        <v>275.96870148959852</v>
      </c>
      <c r="K31" s="7">
        <f t="shared" si="5"/>
        <v>1536.2257716254294</v>
      </c>
      <c r="L31" s="4">
        <f t="shared" si="6"/>
        <v>1752.3244731150289</v>
      </c>
      <c r="M31" s="19">
        <f t="shared" si="7"/>
        <v>0.39561443647454347</v>
      </c>
      <c r="N31" s="28">
        <f t="shared" si="51"/>
        <v>2334.2352667661835</v>
      </c>
      <c r="O31" s="7">
        <f t="shared" si="21"/>
        <v>2246.7014442624518</v>
      </c>
      <c r="P31" s="4">
        <f t="shared" si="8"/>
        <v>4580.9367110286348</v>
      </c>
      <c r="Q31" s="33">
        <f t="shared" si="22"/>
        <v>151.56227077666608</v>
      </c>
      <c r="R31" s="35">
        <f t="shared" si="23"/>
        <v>3.4217534060643637E-2</v>
      </c>
      <c r="S31" s="28">
        <f>F31*1.03</f>
        <v>2368.7313544523836</v>
      </c>
      <c r="T31" s="7">
        <f t="shared" si="24"/>
        <v>2427.949638313693</v>
      </c>
      <c r="U31" s="4">
        <f t="shared" si="10"/>
        <v>4796.6809927660761</v>
      </c>
      <c r="V31" s="33">
        <f t="shared" si="25"/>
        <v>367.30655251410735</v>
      </c>
      <c r="W31" s="35">
        <f t="shared" si="26"/>
        <v>8.2925152855944331E-2</v>
      </c>
      <c r="X31" s="28">
        <f>F31*1.045</f>
        <v>2403.2274421385828</v>
      </c>
      <c r="Y31" s="7">
        <f t="shared" si="27"/>
        <v>2613.5098433257085</v>
      </c>
      <c r="Z31" s="4">
        <f t="shared" si="11"/>
        <v>5016.7372854642908</v>
      </c>
      <c r="AA31" s="33">
        <f t="shared" si="28"/>
        <v>587.3628452123221</v>
      </c>
      <c r="AB31" s="35">
        <f t="shared" si="29"/>
        <v>0.13260627502490158</v>
      </c>
      <c r="AC31" s="28">
        <f t="shared" si="12"/>
        <v>2437.7235298247829</v>
      </c>
      <c r="AD31" s="7">
        <f t="shared" si="30"/>
        <v>2803.3820592985003</v>
      </c>
      <c r="AE31" s="4">
        <f t="shared" si="13"/>
        <v>5241.1055891232827</v>
      </c>
      <c r="AF31" s="33">
        <f t="shared" si="31"/>
        <v>811.73114887131396</v>
      </c>
      <c r="AG31" s="35">
        <f t="shared" si="32"/>
        <v>0.18326090056751623</v>
      </c>
      <c r="AH31" s="28">
        <f t="shared" si="33"/>
        <v>2460.7209216155829</v>
      </c>
      <c r="AI31" s="7">
        <f t="shared" si="34"/>
        <v>3002.0795243710113</v>
      </c>
      <c r="AJ31" s="4">
        <f t="shared" si="14"/>
        <v>5462.8004459865942</v>
      </c>
      <c r="AK31" s="33">
        <f t="shared" si="35"/>
        <v>1033.4260057346255</v>
      </c>
      <c r="AL31" s="35">
        <f t="shared" si="36"/>
        <v>0.23331195401846366</v>
      </c>
      <c r="AM31" s="28">
        <f t="shared" si="37"/>
        <v>2483.7183134063825</v>
      </c>
      <c r="AN31" s="7">
        <f t="shared" si="38"/>
        <v>3104.647891757978</v>
      </c>
      <c r="AO31" s="4">
        <f t="shared" si="15"/>
        <v>5588.3662051643605</v>
      </c>
      <c r="AP31" s="33">
        <f t="shared" si="39"/>
        <v>1158.9917649123918</v>
      </c>
      <c r="AQ31" s="35">
        <f t="shared" si="40"/>
        <v>0.26166037225935262</v>
      </c>
      <c r="AR31" s="28">
        <f t="shared" si="53"/>
        <v>2541.2117928833823</v>
      </c>
      <c r="AS31" s="7">
        <f t="shared" si="41"/>
        <v>3398.8707729815237</v>
      </c>
      <c r="AT31" s="4">
        <f t="shared" si="16"/>
        <v>5940.0825658649064</v>
      </c>
      <c r="AU31" s="33">
        <f t="shared" si="42"/>
        <v>1510.7081256129377</v>
      </c>
      <c r="AV31" s="35">
        <f t="shared" si="43"/>
        <v>0.34106579743730125</v>
      </c>
      <c r="AW31" s="28">
        <f>F31*1.12</f>
        <v>2575.7078805695824</v>
      </c>
      <c r="AX31" s="7">
        <f t="shared" si="44"/>
        <v>3605.9910327974148</v>
      </c>
      <c r="AY31" s="4">
        <f t="shared" si="18"/>
        <v>6181.6989133669977</v>
      </c>
      <c r="AZ31" s="33">
        <f t="shared" si="45"/>
        <v>1752.3244731150289</v>
      </c>
      <c r="BA31" s="35">
        <f t="shared" si="46"/>
        <v>0.39561443647454347</v>
      </c>
    </row>
    <row r="32" spans="1:53" ht="15.6" x14ac:dyDescent="0.3">
      <c r="A32" s="14" t="s">
        <v>5</v>
      </c>
      <c r="B32" s="15">
        <f t="shared" si="52"/>
        <v>10</v>
      </c>
      <c r="C32" s="10">
        <f>F32*(1+0.12)+0.01</f>
        <v>2464.8022302101267</v>
      </c>
      <c r="D32" s="7">
        <f t="shared" si="1"/>
        <v>3450.7231222941773</v>
      </c>
      <c r="E32" s="4">
        <f t="shared" si="2"/>
        <v>5915.5253525043045</v>
      </c>
      <c r="F32" s="10">
        <v>2200.7073484018983</v>
      </c>
      <c r="G32" s="7">
        <f t="shared" si="3"/>
        <v>1980.6366135617086</v>
      </c>
      <c r="H32" s="7">
        <v>59.87</v>
      </c>
      <c r="I32" s="4">
        <f t="shared" si="20"/>
        <v>4241.2139619636064</v>
      </c>
      <c r="J32" s="28">
        <f t="shared" si="4"/>
        <v>264.09488180822837</v>
      </c>
      <c r="K32" s="7">
        <f t="shared" si="5"/>
        <v>1470.0865087324687</v>
      </c>
      <c r="L32" s="4">
        <f t="shared" si="6"/>
        <v>1674.3113905406981</v>
      </c>
      <c r="M32" s="19">
        <f t="shared" si="7"/>
        <v>0.39477173412055866</v>
      </c>
      <c r="N32" s="28">
        <f t="shared" si="51"/>
        <v>2233.7179586279267</v>
      </c>
      <c r="O32" s="7">
        <f t="shared" si="21"/>
        <v>2149.9535351793793</v>
      </c>
      <c r="P32" s="4">
        <f t="shared" si="8"/>
        <v>4383.6714938073055</v>
      </c>
      <c r="Q32" s="33">
        <f t="shared" si="22"/>
        <v>142.45753184369914</v>
      </c>
      <c r="R32" s="35">
        <f t="shared" si="23"/>
        <v>3.3588857605699254E-2</v>
      </c>
      <c r="S32" s="28">
        <f>F32*1.03</f>
        <v>2266.7285688539555</v>
      </c>
      <c r="T32" s="7">
        <f t="shared" si="24"/>
        <v>2323.396783075304</v>
      </c>
      <c r="U32" s="4">
        <f t="shared" si="10"/>
        <v>4590.1253519292595</v>
      </c>
      <c r="V32" s="33">
        <f t="shared" si="25"/>
        <v>348.91138996565314</v>
      </c>
      <c r="W32" s="35">
        <f t="shared" si="26"/>
        <v>8.2266868187926417E-2</v>
      </c>
      <c r="X32" s="28">
        <f>F32*1.045</f>
        <v>2299.7391790799834</v>
      </c>
      <c r="Y32" s="7">
        <f t="shared" si="27"/>
        <v>2500.9663572494819</v>
      </c>
      <c r="Z32" s="4">
        <f t="shared" si="11"/>
        <v>4800.7055363294658</v>
      </c>
      <c r="AA32" s="33">
        <f t="shared" si="28"/>
        <v>559.49157436585938</v>
      </c>
      <c r="AB32" s="35">
        <f t="shared" si="29"/>
        <v>0.13191779037406184</v>
      </c>
      <c r="AC32" s="28">
        <f t="shared" si="12"/>
        <v>2332.7497893060122</v>
      </c>
      <c r="AD32" s="7">
        <f t="shared" si="30"/>
        <v>2682.6622577019139</v>
      </c>
      <c r="AE32" s="4">
        <f t="shared" si="13"/>
        <v>5015.412047007926</v>
      </c>
      <c r="AF32" s="33">
        <f t="shared" si="31"/>
        <v>774.19808504431967</v>
      </c>
      <c r="AG32" s="35">
        <f t="shared" si="32"/>
        <v>0.18254162416410602</v>
      </c>
      <c r="AH32" s="28">
        <f t="shared" si="33"/>
        <v>2354.7568627900314</v>
      </c>
      <c r="AI32" s="7">
        <f t="shared" si="34"/>
        <v>2872.8033726038384</v>
      </c>
      <c r="AJ32" s="4">
        <f t="shared" si="14"/>
        <v>5227.5602353938702</v>
      </c>
      <c r="AK32" s="33">
        <f t="shared" si="35"/>
        <v>986.34627343026386</v>
      </c>
      <c r="AL32" s="35">
        <f t="shared" si="36"/>
        <v>0.23256225275972711</v>
      </c>
      <c r="AM32" s="28">
        <f t="shared" si="37"/>
        <v>2376.7639362740506</v>
      </c>
      <c r="AN32" s="7">
        <f t="shared" si="38"/>
        <v>2970.9549203425631</v>
      </c>
      <c r="AO32" s="4">
        <f t="shared" si="15"/>
        <v>5347.7188566166133</v>
      </c>
      <c r="AP32" s="33">
        <f t="shared" si="39"/>
        <v>1106.5048946530069</v>
      </c>
      <c r="AQ32" s="35">
        <f t="shared" si="40"/>
        <v>0.26089343866554537</v>
      </c>
      <c r="AR32" s="28">
        <f t="shared" si="53"/>
        <v>2431.7816199840977</v>
      </c>
      <c r="AS32" s="7">
        <f t="shared" si="41"/>
        <v>3252.5079167287304</v>
      </c>
      <c r="AT32" s="4">
        <f t="shared" si="16"/>
        <v>5684.2895367128276</v>
      </c>
      <c r="AU32" s="33">
        <f t="shared" si="42"/>
        <v>1443.0755747492212</v>
      </c>
      <c r="AV32" s="35">
        <f t="shared" si="43"/>
        <v>0.34025059515768996</v>
      </c>
      <c r="AW32" s="28">
        <f>F32*1.12+0.01</f>
        <v>2464.8022302101267</v>
      </c>
      <c r="AX32" s="7">
        <f t="shared" si="44"/>
        <v>3450.7231222941773</v>
      </c>
      <c r="AY32" s="4">
        <f t="shared" si="18"/>
        <v>5915.5253525043045</v>
      </c>
      <c r="AZ32" s="33">
        <f t="shared" si="45"/>
        <v>1674.3113905406981</v>
      </c>
      <c r="BA32" s="35">
        <f t="shared" si="46"/>
        <v>0.39477173412055866</v>
      </c>
    </row>
    <row r="33" spans="1:53" ht="15.6" x14ac:dyDescent="0.3">
      <c r="A33" s="14" t="s">
        <v>4</v>
      </c>
      <c r="B33" s="15">
        <f t="shared" si="52"/>
        <v>9</v>
      </c>
      <c r="C33" s="10">
        <f>F33*(1+0.12)</f>
        <v>2358.6528518757191</v>
      </c>
      <c r="D33" s="7">
        <f t="shared" si="1"/>
        <v>3302.1139926260066</v>
      </c>
      <c r="E33" s="4">
        <f t="shared" si="2"/>
        <v>5660.7668445017262</v>
      </c>
      <c r="F33" s="10">
        <v>2105.9400463176062</v>
      </c>
      <c r="G33" s="7">
        <f t="shared" si="3"/>
        <v>1895.3460416858456</v>
      </c>
      <c r="H33" s="7">
        <v>59.87</v>
      </c>
      <c r="I33" s="4">
        <f t="shared" si="20"/>
        <v>4061.1560880034517</v>
      </c>
      <c r="J33" s="28">
        <f t="shared" si="4"/>
        <v>252.7128055581129</v>
      </c>
      <c r="K33" s="7">
        <f t="shared" si="5"/>
        <v>1406.767950940161</v>
      </c>
      <c r="L33" s="4">
        <f t="shared" si="6"/>
        <v>1599.6107564982744</v>
      </c>
      <c r="M33" s="19">
        <f t="shared" si="7"/>
        <v>0.39388063936362422</v>
      </c>
      <c r="N33" s="28">
        <f t="shared" si="51"/>
        <v>2137.5291470123702</v>
      </c>
      <c r="O33" s="7">
        <f t="shared" si="21"/>
        <v>2057.3718039994064</v>
      </c>
      <c r="P33" s="4">
        <f t="shared" si="8"/>
        <v>4194.9009510117767</v>
      </c>
      <c r="Q33" s="33">
        <f t="shared" si="22"/>
        <v>133.74486300832496</v>
      </c>
      <c r="R33" s="35">
        <f t="shared" si="23"/>
        <v>3.2932706872164742E-2</v>
      </c>
      <c r="S33" s="28">
        <f>F33*1.03</f>
        <v>2169.1182477071343</v>
      </c>
      <c r="T33" s="7">
        <f t="shared" si="24"/>
        <v>2223.3462038998123</v>
      </c>
      <c r="U33" s="4">
        <f t="shared" si="10"/>
        <v>4392.4644516069466</v>
      </c>
      <c r="V33" s="33">
        <f t="shared" si="25"/>
        <v>331.30836360349485</v>
      </c>
      <c r="W33" s="35">
        <f t="shared" si="26"/>
        <v>8.1579815309776205E-2</v>
      </c>
      <c r="X33" s="28">
        <f>F33*1.045</f>
        <v>2200.7073484018983</v>
      </c>
      <c r="Y33" s="7">
        <f t="shared" si="27"/>
        <v>2393.2692413870641</v>
      </c>
      <c r="Z33" s="4">
        <f t="shared" si="11"/>
        <v>4593.9765897889629</v>
      </c>
      <c r="AA33" s="33">
        <f t="shared" si="28"/>
        <v>532.82050178551117</v>
      </c>
      <c r="AB33" s="35">
        <f t="shared" si="29"/>
        <v>0.13119921772015827</v>
      </c>
      <c r="AC33" s="28">
        <f t="shared" si="12"/>
        <v>2232.2964490966629</v>
      </c>
      <c r="AD33" s="7">
        <f t="shared" si="30"/>
        <v>2567.1409164611623</v>
      </c>
      <c r="AE33" s="4">
        <f t="shared" si="13"/>
        <v>4799.4373655578256</v>
      </c>
      <c r="AF33" s="33">
        <f t="shared" si="31"/>
        <v>738.2812775543739</v>
      </c>
      <c r="AG33" s="35">
        <f t="shared" si="32"/>
        <v>0.18179091410331097</v>
      </c>
      <c r="AH33" s="28">
        <f t="shared" si="33"/>
        <v>2253.3558495598386</v>
      </c>
      <c r="AI33" s="7">
        <f t="shared" si="34"/>
        <v>2749.094136463003</v>
      </c>
      <c r="AJ33" s="4">
        <f t="shared" si="14"/>
        <v>5002.4499860228416</v>
      </c>
      <c r="AK33" s="33">
        <f t="shared" si="35"/>
        <v>941.29389801938987</v>
      </c>
      <c r="AL33" s="35">
        <f t="shared" si="36"/>
        <v>0.23177978822334538</v>
      </c>
      <c r="AM33" s="28">
        <f t="shared" si="37"/>
        <v>2274.4152500230148</v>
      </c>
      <c r="AN33" s="7">
        <f t="shared" si="38"/>
        <v>2843.0190625287687</v>
      </c>
      <c r="AO33" s="4">
        <f t="shared" si="15"/>
        <v>5117.4343125517835</v>
      </c>
      <c r="AP33" s="33">
        <f t="shared" si="39"/>
        <v>1056.2782245483318</v>
      </c>
      <c r="AQ33" s="35">
        <f t="shared" si="40"/>
        <v>0.26009298871041914</v>
      </c>
      <c r="AR33" s="28">
        <f t="shared" si="53"/>
        <v>2327.0637511809546</v>
      </c>
      <c r="AS33" s="7">
        <f t="shared" si="41"/>
        <v>3112.4477672045264</v>
      </c>
      <c r="AT33" s="4">
        <f t="shared" si="16"/>
        <v>5439.5115183854814</v>
      </c>
      <c r="AU33" s="33">
        <f t="shared" si="42"/>
        <v>1378.3554303820297</v>
      </c>
      <c r="AV33" s="35">
        <f t="shared" si="43"/>
        <v>0.33939976708938996</v>
      </c>
      <c r="AW33" s="28">
        <f>F33*1.12</f>
        <v>2358.6528518757191</v>
      </c>
      <c r="AX33" s="7">
        <f t="shared" si="44"/>
        <v>3302.1139926260066</v>
      </c>
      <c r="AY33" s="4">
        <f t="shared" si="18"/>
        <v>5660.7668445017262</v>
      </c>
      <c r="AZ33" s="33">
        <f t="shared" si="45"/>
        <v>1599.6107564982744</v>
      </c>
      <c r="BA33" s="35">
        <f t="shared" si="46"/>
        <v>0.39388063936362422</v>
      </c>
    </row>
    <row r="34" spans="1:53" ht="15.6" x14ac:dyDescent="0.3">
      <c r="A34" s="14" t="s">
        <v>2</v>
      </c>
      <c r="B34" s="15">
        <f t="shared" si="52"/>
        <v>8</v>
      </c>
      <c r="C34" s="10">
        <f>F34*(1+0.12)-0.01</f>
        <v>2231.4496517272651</v>
      </c>
      <c r="D34" s="7">
        <f t="shared" si="1"/>
        <v>3124.0295124181707</v>
      </c>
      <c r="E34" s="4">
        <f t="shared" si="2"/>
        <v>5355.4791641454358</v>
      </c>
      <c r="F34" s="10">
        <v>1992.3746890422008</v>
      </c>
      <c r="G34" s="7">
        <f t="shared" si="3"/>
        <v>1793.1372201379806</v>
      </c>
      <c r="H34" s="7">
        <v>59.87</v>
      </c>
      <c r="I34" s="4">
        <f t="shared" si="20"/>
        <v>3845.3819091801815</v>
      </c>
      <c r="J34" s="28">
        <f t="shared" si="4"/>
        <v>239.07496268506429</v>
      </c>
      <c r="K34" s="7">
        <f t="shared" si="5"/>
        <v>1330.8922922801901</v>
      </c>
      <c r="L34" s="4">
        <f t="shared" si="6"/>
        <v>1510.0972549652543</v>
      </c>
      <c r="M34" s="19">
        <f t="shared" si="7"/>
        <v>0.3927041034234231</v>
      </c>
      <c r="N34" s="28">
        <f t="shared" si="51"/>
        <v>2022.2603093778337</v>
      </c>
      <c r="O34" s="7">
        <f t="shared" si="21"/>
        <v>1946.4255477761649</v>
      </c>
      <c r="P34" s="4">
        <f t="shared" si="8"/>
        <v>3968.6858571539988</v>
      </c>
      <c r="Q34" s="33">
        <f t="shared" si="22"/>
        <v>123.30394797381723</v>
      </c>
      <c r="R34" s="35">
        <f t="shared" si="23"/>
        <v>3.2065462127298841E-2</v>
      </c>
      <c r="S34" s="28">
        <f>F34*1.03-0.01</f>
        <v>2052.1359297134668</v>
      </c>
      <c r="T34" s="7">
        <f t="shared" si="24"/>
        <v>2103.4393279563033</v>
      </c>
      <c r="U34" s="4">
        <f t="shared" si="10"/>
        <v>4155.5752576697705</v>
      </c>
      <c r="V34" s="33">
        <f t="shared" si="25"/>
        <v>310.19334848958897</v>
      </c>
      <c r="W34" s="35">
        <f t="shared" si="26"/>
        <v>8.0666460657407318E-2</v>
      </c>
      <c r="X34" s="28">
        <f>F34*1.045</f>
        <v>2082.0315500490997</v>
      </c>
      <c r="Y34" s="7">
        <f t="shared" si="27"/>
        <v>2264.2093106783959</v>
      </c>
      <c r="Z34" s="4">
        <f t="shared" si="11"/>
        <v>4346.2408607274956</v>
      </c>
      <c r="AA34" s="33">
        <f t="shared" si="28"/>
        <v>500.85895154731406</v>
      </c>
      <c r="AB34" s="35">
        <f t="shared" si="29"/>
        <v>0.13024946894132941</v>
      </c>
      <c r="AC34" s="28">
        <f t="shared" si="12"/>
        <v>2111.9171703847328</v>
      </c>
      <c r="AD34" s="7">
        <f t="shared" si="30"/>
        <v>2428.7047459424425</v>
      </c>
      <c r="AE34" s="4">
        <f t="shared" si="13"/>
        <v>4540.6219163271753</v>
      </c>
      <c r="AF34" s="33">
        <f t="shared" si="31"/>
        <v>695.24000714699378</v>
      </c>
      <c r="AG34" s="35">
        <f t="shared" si="32"/>
        <v>0.18079868880831551</v>
      </c>
      <c r="AH34" s="28">
        <f t="shared" si="33"/>
        <v>2131.8409172751549</v>
      </c>
      <c r="AI34" s="7">
        <f t="shared" si="34"/>
        <v>2600.8459190756889</v>
      </c>
      <c r="AJ34" s="4">
        <f t="shared" si="14"/>
        <v>4732.6868363508438</v>
      </c>
      <c r="AK34" s="33">
        <f t="shared" si="35"/>
        <v>887.30492717066227</v>
      </c>
      <c r="AL34" s="35">
        <f t="shared" si="36"/>
        <v>0.23074559253851376</v>
      </c>
      <c r="AM34" s="28">
        <f t="shared" si="37"/>
        <v>2151.764664165577</v>
      </c>
      <c r="AN34" s="7">
        <f t="shared" si="38"/>
        <v>2689.7058302069713</v>
      </c>
      <c r="AO34" s="4">
        <f t="shared" si="15"/>
        <v>4841.4704943725483</v>
      </c>
      <c r="AP34" s="33">
        <f t="shared" si="39"/>
        <v>996.08858519236674</v>
      </c>
      <c r="AQ34" s="35">
        <f t="shared" si="40"/>
        <v>0.25903502141474638</v>
      </c>
      <c r="AR34" s="28">
        <f t="shared" si="53"/>
        <v>2201.5740313916317</v>
      </c>
      <c r="AS34" s="7">
        <f t="shared" si="41"/>
        <v>2944.605266986307</v>
      </c>
      <c r="AT34" s="4">
        <f t="shared" si="16"/>
        <v>5146.1792983779387</v>
      </c>
      <c r="AU34" s="33">
        <f t="shared" si="42"/>
        <v>1300.7973891977572</v>
      </c>
      <c r="AV34" s="35">
        <f t="shared" si="43"/>
        <v>0.33827521424915669</v>
      </c>
      <c r="AW34" s="28">
        <f>F34*1.12-0.01</f>
        <v>2231.4496517272651</v>
      </c>
      <c r="AX34" s="7">
        <f t="shared" si="44"/>
        <v>3124.0295124181707</v>
      </c>
      <c r="AY34" s="4">
        <f t="shared" si="18"/>
        <v>5355.4791641454358</v>
      </c>
      <c r="AZ34" s="33">
        <f t="shared" si="45"/>
        <v>1510.0972549652543</v>
      </c>
      <c r="BA34" s="35">
        <f t="shared" si="46"/>
        <v>0.3927041034234231</v>
      </c>
    </row>
    <row r="35" spans="1:53" ht="15.6" x14ac:dyDescent="0.3">
      <c r="A35" s="14" t="s">
        <v>3</v>
      </c>
      <c r="B35" s="15">
        <f t="shared" si="52"/>
        <v>7</v>
      </c>
      <c r="C35" s="10">
        <f>F35*(1+0.12)</f>
        <v>2135.3680877772872</v>
      </c>
      <c r="D35" s="7">
        <f t="shared" si="1"/>
        <v>2989.5153228882018</v>
      </c>
      <c r="E35" s="4">
        <f t="shared" si="2"/>
        <v>5124.8834106654886</v>
      </c>
      <c r="F35" s="10">
        <v>1906.5786498011491</v>
      </c>
      <c r="G35" s="7">
        <f t="shared" si="3"/>
        <v>1715.9207848210342</v>
      </c>
      <c r="H35" s="7">
        <v>59.87</v>
      </c>
      <c r="I35" s="4">
        <f t="shared" si="20"/>
        <v>3682.3694346221832</v>
      </c>
      <c r="J35" s="28">
        <f t="shared" si="4"/>
        <v>228.78943797613806</v>
      </c>
      <c r="K35" s="7">
        <f t="shared" si="5"/>
        <v>1273.5945380671676</v>
      </c>
      <c r="L35" s="4">
        <f t="shared" si="6"/>
        <v>1442.5139760433053</v>
      </c>
      <c r="M35" s="19">
        <f t="shared" si="7"/>
        <v>0.39173526764603656</v>
      </c>
      <c r="N35" s="28">
        <f t="shared" si="51"/>
        <v>1935.1773295481662</v>
      </c>
      <c r="O35" s="7">
        <f t="shared" si="21"/>
        <v>1862.6081796901101</v>
      </c>
      <c r="P35" s="4">
        <f t="shared" si="8"/>
        <v>3797.7855092382761</v>
      </c>
      <c r="Q35" s="33">
        <f t="shared" si="22"/>
        <v>115.41607461609283</v>
      </c>
      <c r="R35" s="35">
        <f t="shared" si="23"/>
        <v>3.1342883071680365E-2</v>
      </c>
      <c r="S35" s="28">
        <f>F35*1.03</f>
        <v>1963.7760092951837</v>
      </c>
      <c r="T35" s="7">
        <f t="shared" si="24"/>
        <v>2012.8704095275632</v>
      </c>
      <c r="U35" s="4">
        <f t="shared" si="10"/>
        <v>3976.6464188227469</v>
      </c>
      <c r="V35" s="33">
        <f t="shared" si="25"/>
        <v>294.27698420056367</v>
      </c>
      <c r="W35" s="35">
        <f t="shared" si="26"/>
        <v>7.991511699878015E-2</v>
      </c>
      <c r="X35" s="28">
        <f>F35*1.045+0.01</f>
        <v>1992.3846890422008</v>
      </c>
      <c r="Y35" s="7">
        <f t="shared" si="27"/>
        <v>2166.7183493333932</v>
      </c>
      <c r="Z35" s="4">
        <f t="shared" si="11"/>
        <v>4159.1030383755942</v>
      </c>
      <c r="AA35" s="33">
        <f t="shared" si="28"/>
        <v>476.73360375341099</v>
      </c>
      <c r="AB35" s="35">
        <f t="shared" si="29"/>
        <v>0.12946381731042272</v>
      </c>
      <c r="AC35" s="28">
        <f t="shared" si="12"/>
        <v>2020.9733687892183</v>
      </c>
      <c r="AD35" s="7">
        <f t="shared" si="30"/>
        <v>2324.1193741076008</v>
      </c>
      <c r="AE35" s="4">
        <f t="shared" si="13"/>
        <v>4345.0927428968189</v>
      </c>
      <c r="AF35" s="33">
        <f t="shared" si="31"/>
        <v>662.72330827463566</v>
      </c>
      <c r="AG35" s="35">
        <f t="shared" si="32"/>
        <v>0.17997197729364492</v>
      </c>
      <c r="AH35" s="28">
        <f t="shared" si="33"/>
        <v>2040.0391552872297</v>
      </c>
      <c r="AI35" s="7">
        <f t="shared" si="34"/>
        <v>2488.8477694504204</v>
      </c>
      <c r="AJ35" s="4">
        <f t="shared" si="14"/>
        <v>4528.8869247376497</v>
      </c>
      <c r="AK35" s="33">
        <f t="shared" si="35"/>
        <v>846.51749011546644</v>
      </c>
      <c r="AL35" s="35">
        <f t="shared" si="36"/>
        <v>0.22988391174345071</v>
      </c>
      <c r="AM35" s="28">
        <f t="shared" si="37"/>
        <v>2059.1049417852414</v>
      </c>
      <c r="AN35" s="7">
        <f t="shared" si="38"/>
        <v>2573.8811772315516</v>
      </c>
      <c r="AO35" s="4">
        <f t="shared" si="15"/>
        <v>4632.9861190167931</v>
      </c>
      <c r="AP35" s="33">
        <f t="shared" si="39"/>
        <v>950.61668439460982</v>
      </c>
      <c r="AQ35" s="35">
        <f t="shared" si="40"/>
        <v>0.25815353436751098</v>
      </c>
      <c r="AR35" s="28">
        <f t="shared" si="53"/>
        <v>2106.7694080302699</v>
      </c>
      <c r="AS35" s="7">
        <f t="shared" si="41"/>
        <v>2817.8040832404859</v>
      </c>
      <c r="AT35" s="4">
        <f t="shared" si="16"/>
        <v>4924.5734912707558</v>
      </c>
      <c r="AU35" s="33">
        <f t="shared" si="42"/>
        <v>1242.2040566485725</v>
      </c>
      <c r="AV35" s="35">
        <f t="shared" si="43"/>
        <v>0.33733824883760599</v>
      </c>
      <c r="AW35" s="28">
        <f>F35*1.12</f>
        <v>2135.3680877772872</v>
      </c>
      <c r="AX35" s="7">
        <f t="shared" si="44"/>
        <v>2989.5153228882018</v>
      </c>
      <c r="AY35" s="4">
        <f t="shared" si="18"/>
        <v>5124.8834106654886</v>
      </c>
      <c r="AZ35" s="33">
        <f t="shared" si="45"/>
        <v>1442.5139760433053</v>
      </c>
      <c r="BA35" s="35">
        <f t="shared" si="46"/>
        <v>0.39173526764603656</v>
      </c>
    </row>
    <row r="36" spans="1:53" ht="15.6" x14ac:dyDescent="0.3">
      <c r="A36" s="14" t="s">
        <v>2</v>
      </c>
      <c r="B36" s="15">
        <f t="shared" si="52"/>
        <v>6</v>
      </c>
      <c r="C36" s="10">
        <f>F36*(1+0.12)+0.01</f>
        <v>2043.42443806439</v>
      </c>
      <c r="D36" s="7">
        <f t="shared" si="1"/>
        <v>2860.7942132901458</v>
      </c>
      <c r="E36" s="4">
        <f t="shared" si="2"/>
        <v>4904.2186513545357</v>
      </c>
      <c r="F36" s="10">
        <v>1824.4771768432051</v>
      </c>
      <c r="G36" s="7">
        <f t="shared" si="3"/>
        <v>1642.0294591588847</v>
      </c>
      <c r="H36" s="7">
        <v>59.87</v>
      </c>
      <c r="I36" s="4">
        <f t="shared" si="20"/>
        <v>3526.37663600209</v>
      </c>
      <c r="J36" s="28">
        <f t="shared" si="4"/>
        <v>218.94726122118482</v>
      </c>
      <c r="K36" s="7">
        <f t="shared" si="5"/>
        <v>1218.764754131261</v>
      </c>
      <c r="L36" s="4">
        <f t="shared" si="6"/>
        <v>1377.8420153524457</v>
      </c>
      <c r="M36" s="19">
        <f t="shared" si="7"/>
        <v>0.3907245758395585</v>
      </c>
      <c r="N36" s="28">
        <f t="shared" si="51"/>
        <v>1851.844334495853</v>
      </c>
      <c r="O36" s="7">
        <f t="shared" si="21"/>
        <v>1782.4001719522585</v>
      </c>
      <c r="P36" s="4">
        <f t="shared" si="8"/>
        <v>3634.2445064481117</v>
      </c>
      <c r="Q36" s="33">
        <f t="shared" si="22"/>
        <v>107.8678704460217</v>
      </c>
      <c r="R36" s="35">
        <f t="shared" si="23"/>
        <v>3.0588868286149162E-2</v>
      </c>
      <c r="S36" s="28">
        <f>F36*1.03</f>
        <v>1879.2114921485013</v>
      </c>
      <c r="T36" s="7">
        <f t="shared" si="24"/>
        <v>1926.1917794522137</v>
      </c>
      <c r="U36" s="4">
        <f t="shared" si="10"/>
        <v>3805.403271600715</v>
      </c>
      <c r="V36" s="33">
        <f t="shared" si="25"/>
        <v>279.02663559862503</v>
      </c>
      <c r="W36" s="35">
        <f t="shared" si="26"/>
        <v>7.912559105284965E-2</v>
      </c>
      <c r="X36" s="28">
        <f>F36*1.045</f>
        <v>1906.5786498011491</v>
      </c>
      <c r="Y36" s="7">
        <f t="shared" si="27"/>
        <v>2073.4042816587494</v>
      </c>
      <c r="Z36" s="4">
        <f t="shared" si="11"/>
        <v>3979.9829314598983</v>
      </c>
      <c r="AA36" s="33">
        <f t="shared" si="28"/>
        <v>453.6062954578083</v>
      </c>
      <c r="AB36" s="35">
        <f t="shared" si="29"/>
        <v>0.12863240154973041</v>
      </c>
      <c r="AC36" s="28">
        <f t="shared" si="12"/>
        <v>1933.9458074537974</v>
      </c>
      <c r="AD36" s="7">
        <f t="shared" si="30"/>
        <v>2224.0376785718668</v>
      </c>
      <c r="AE36" s="4">
        <f t="shared" si="13"/>
        <v>4157.9834860256642</v>
      </c>
      <c r="AF36" s="33">
        <f t="shared" si="31"/>
        <v>631.60685002357422</v>
      </c>
      <c r="AG36" s="35">
        <f t="shared" si="32"/>
        <v>0.17910929977679216</v>
      </c>
      <c r="AH36" s="28">
        <f t="shared" si="33"/>
        <v>1952.1905792222296</v>
      </c>
      <c r="AI36" s="7">
        <f t="shared" si="34"/>
        <v>2381.6725066511203</v>
      </c>
      <c r="AJ36" s="4">
        <f t="shared" si="14"/>
        <v>4333.8630858733504</v>
      </c>
      <c r="AK36" s="33">
        <f t="shared" si="35"/>
        <v>807.48644987126045</v>
      </c>
      <c r="AL36" s="35">
        <f t="shared" si="36"/>
        <v>0.22898474361114213</v>
      </c>
      <c r="AM36" s="28">
        <f t="shared" si="37"/>
        <v>1970.4353509906616</v>
      </c>
      <c r="AN36" s="7">
        <f t="shared" si="38"/>
        <v>2463.0441887383272</v>
      </c>
      <c r="AO36" s="4">
        <f t="shared" si="15"/>
        <v>4433.479539728989</v>
      </c>
      <c r="AP36" s="33">
        <f t="shared" si="39"/>
        <v>907.10290372689906</v>
      </c>
      <c r="AQ36" s="35">
        <f t="shared" si="40"/>
        <v>0.25723369831399978</v>
      </c>
      <c r="AR36" s="28">
        <f t="shared" si="53"/>
        <v>2016.0472804117417</v>
      </c>
      <c r="AS36" s="7">
        <f t="shared" si="41"/>
        <v>2696.4632375507044</v>
      </c>
      <c r="AT36" s="4">
        <f t="shared" si="16"/>
        <v>4712.5105179624461</v>
      </c>
      <c r="AU36" s="33">
        <f t="shared" si="42"/>
        <v>1186.1338819603561</v>
      </c>
      <c r="AV36" s="35">
        <f t="shared" si="43"/>
        <v>0.33636052083906026</v>
      </c>
      <c r="AW36" s="28">
        <f>F36*1.12+0.01</f>
        <v>2043.42443806439</v>
      </c>
      <c r="AX36" s="7">
        <f t="shared" si="44"/>
        <v>2860.7942132901458</v>
      </c>
      <c r="AY36" s="4">
        <f t="shared" si="18"/>
        <v>4904.2186513545357</v>
      </c>
      <c r="AZ36" s="33">
        <f t="shared" si="45"/>
        <v>1377.8420153524457</v>
      </c>
      <c r="BA36" s="35">
        <f t="shared" si="46"/>
        <v>0.3907245758395585</v>
      </c>
    </row>
    <row r="37" spans="1:53" ht="15.6" x14ac:dyDescent="0.3">
      <c r="A37" s="14" t="s">
        <v>1</v>
      </c>
      <c r="B37" s="15">
        <f t="shared" si="52"/>
        <v>5</v>
      </c>
      <c r="C37" s="10">
        <f>F37*(1+0.12)</f>
        <v>1955.4205148941533</v>
      </c>
      <c r="D37" s="7">
        <f t="shared" si="1"/>
        <v>2737.5887208518143</v>
      </c>
      <c r="E37" s="4">
        <f t="shared" si="2"/>
        <v>4693.0092357459671</v>
      </c>
      <c r="F37" s="10">
        <v>1745.9111740126366</v>
      </c>
      <c r="G37" s="7">
        <f t="shared" si="3"/>
        <v>1571.320056611373</v>
      </c>
      <c r="H37" s="7">
        <v>59.87</v>
      </c>
      <c r="I37" s="4">
        <f t="shared" si="20"/>
        <v>3377.1012306240095</v>
      </c>
      <c r="J37" s="28">
        <f t="shared" si="4"/>
        <v>209.50934088151666</v>
      </c>
      <c r="K37" s="7">
        <f t="shared" si="5"/>
        <v>1166.2686642404412</v>
      </c>
      <c r="L37" s="4">
        <f t="shared" si="6"/>
        <v>1315.9080051219576</v>
      </c>
      <c r="M37" s="19">
        <f t="shared" si="7"/>
        <v>0.38965607343633241</v>
      </c>
      <c r="N37" s="28">
        <f t="shared" si="51"/>
        <v>1772.099841622826</v>
      </c>
      <c r="O37" s="7">
        <f t="shared" si="21"/>
        <v>1705.64609756197</v>
      </c>
      <c r="P37" s="4">
        <f t="shared" si="8"/>
        <v>3477.745939184796</v>
      </c>
      <c r="Q37" s="33">
        <f t="shared" si="22"/>
        <v>100.64470856078651</v>
      </c>
      <c r="R37" s="35">
        <f t="shared" si="23"/>
        <v>2.9802099992776859E-2</v>
      </c>
      <c r="S37" s="28">
        <f>F37*1.03</f>
        <v>1798.2885092330157</v>
      </c>
      <c r="T37" s="7">
        <f t="shared" si="24"/>
        <v>1843.2457219638409</v>
      </c>
      <c r="U37" s="4">
        <f t="shared" si="10"/>
        <v>3641.5342311968566</v>
      </c>
      <c r="V37" s="33">
        <f t="shared" si="25"/>
        <v>264.43300057284705</v>
      </c>
      <c r="W37" s="35">
        <f t="shared" si="26"/>
        <v>7.8301769036395158E-2</v>
      </c>
      <c r="X37" s="28">
        <f>F37*1.045</f>
        <v>1824.4771768432051</v>
      </c>
      <c r="Y37" s="7">
        <f t="shared" si="27"/>
        <v>1984.1189298169854</v>
      </c>
      <c r="Z37" s="4">
        <f t="shared" si="11"/>
        <v>3808.5961066601903</v>
      </c>
      <c r="AA37" s="33">
        <f t="shared" si="28"/>
        <v>431.49487603618081</v>
      </c>
      <c r="AB37" s="35">
        <f t="shared" si="29"/>
        <v>0.12777078522945273</v>
      </c>
      <c r="AC37" s="28">
        <f t="shared" si="12"/>
        <v>1850.6658444533948</v>
      </c>
      <c r="AD37" s="7">
        <f t="shared" si="30"/>
        <v>2128.2657211214037</v>
      </c>
      <c r="AE37" s="4">
        <f t="shared" si="13"/>
        <v>3978.9315655747987</v>
      </c>
      <c r="AF37" s="33">
        <f t="shared" si="31"/>
        <v>601.83033495078917</v>
      </c>
      <c r="AG37" s="35">
        <f t="shared" si="32"/>
        <v>0.17820914857194997</v>
      </c>
      <c r="AH37" s="28">
        <f t="shared" si="33"/>
        <v>1868.1249561935213</v>
      </c>
      <c r="AI37" s="7">
        <f t="shared" si="34"/>
        <v>2279.1124465560961</v>
      </c>
      <c r="AJ37" s="4">
        <f t="shared" si="14"/>
        <v>4147.2374027496171</v>
      </c>
      <c r="AK37" s="33">
        <f t="shared" si="35"/>
        <v>770.13617212560757</v>
      </c>
      <c r="AL37" s="35">
        <f t="shared" si="36"/>
        <v>0.22804651668179468</v>
      </c>
      <c r="AM37" s="28">
        <f t="shared" si="37"/>
        <v>1885.5840679336477</v>
      </c>
      <c r="AN37" s="7">
        <f t="shared" si="38"/>
        <v>2356.9800849170597</v>
      </c>
      <c r="AO37" s="4">
        <f t="shared" si="15"/>
        <v>4242.5641528507076</v>
      </c>
      <c r="AP37" s="33">
        <f t="shared" si="39"/>
        <v>865.46292222669808</v>
      </c>
      <c r="AQ37" s="35">
        <f t="shared" si="40"/>
        <v>0.25627390567347036</v>
      </c>
      <c r="AR37" s="28">
        <f t="shared" si="53"/>
        <v>1929.2318472839634</v>
      </c>
      <c r="AS37" s="7">
        <f t="shared" si="41"/>
        <v>2580.3475957423007</v>
      </c>
      <c r="AT37" s="4">
        <f t="shared" si="16"/>
        <v>4509.579443026264</v>
      </c>
      <c r="AU37" s="33">
        <f t="shared" si="42"/>
        <v>1132.4782124022545</v>
      </c>
      <c r="AV37" s="35">
        <f t="shared" si="43"/>
        <v>0.33534032149607756</v>
      </c>
      <c r="AW37" s="28">
        <f>F37*1.12</f>
        <v>1955.4205148941533</v>
      </c>
      <c r="AX37" s="7">
        <f t="shared" si="44"/>
        <v>2737.5887208518143</v>
      </c>
      <c r="AY37" s="4">
        <f t="shared" si="18"/>
        <v>4693.0092357459671</v>
      </c>
      <c r="AZ37" s="33">
        <f t="shared" si="45"/>
        <v>1315.9080051219576</v>
      </c>
      <c r="BA37" s="35">
        <f t="shared" si="46"/>
        <v>0.38965607343633241</v>
      </c>
    </row>
    <row r="38" spans="1:53" ht="15.6" x14ac:dyDescent="0.3">
      <c r="A38" s="14" t="s">
        <v>0</v>
      </c>
      <c r="B38" s="15">
        <f t="shared" si="52"/>
        <v>4</v>
      </c>
      <c r="C38" s="10">
        <f>F38*(1+0.12)</f>
        <v>1871.2158037264626</v>
      </c>
      <c r="D38" s="7">
        <f t="shared" si="1"/>
        <v>2619.7021252170475</v>
      </c>
      <c r="E38" s="4">
        <f t="shared" si="2"/>
        <v>4490.9179289435106</v>
      </c>
      <c r="F38" s="10">
        <v>1670.7283961843414</v>
      </c>
      <c r="G38" s="7">
        <f t="shared" si="3"/>
        <v>1503.6555565659073</v>
      </c>
      <c r="H38" s="7">
        <v>59.87</v>
      </c>
      <c r="I38" s="4">
        <f t="shared" si="20"/>
        <v>3234.2539527502486</v>
      </c>
      <c r="J38" s="28">
        <f t="shared" si="4"/>
        <v>200.48740754212122</v>
      </c>
      <c r="K38" s="7">
        <f t="shared" si="5"/>
        <v>1116.0465686511402</v>
      </c>
      <c r="L38" s="4">
        <f t="shared" si="6"/>
        <v>1256.663976193262</v>
      </c>
      <c r="M38" s="19">
        <f t="shared" si="7"/>
        <v>0.38854833125415444</v>
      </c>
      <c r="N38" s="28">
        <f t="shared" si="51"/>
        <v>1695.7893221271063</v>
      </c>
      <c r="O38" s="7">
        <f t="shared" si="21"/>
        <v>1632.1972225473398</v>
      </c>
      <c r="P38" s="4">
        <f t="shared" si="8"/>
        <v>3327.9865446744461</v>
      </c>
      <c r="Q38" s="33">
        <f t="shared" si="22"/>
        <v>93.73259192419755</v>
      </c>
      <c r="R38" s="35">
        <f t="shared" si="23"/>
        <v>2.8981209667995309E-2</v>
      </c>
      <c r="S38" s="28">
        <f>F38*1.03</f>
        <v>1720.8502480698717</v>
      </c>
      <c r="T38" s="7">
        <f t="shared" si="24"/>
        <v>1763.8715042716183</v>
      </c>
      <c r="U38" s="4">
        <f t="shared" si="10"/>
        <v>3484.7217523414902</v>
      </c>
      <c r="V38" s="33">
        <f t="shared" si="25"/>
        <v>250.4677995912416</v>
      </c>
      <c r="W38" s="35">
        <f t="shared" si="26"/>
        <v>7.7442217973717323E-2</v>
      </c>
      <c r="X38" s="28">
        <f>F38*1.045</f>
        <v>1745.9111740126366</v>
      </c>
      <c r="Y38" s="7">
        <f t="shared" si="27"/>
        <v>1898.6784017387422</v>
      </c>
      <c r="Z38" s="4">
        <f t="shared" si="11"/>
        <v>3644.589575751379</v>
      </c>
      <c r="AA38" s="33">
        <f t="shared" si="28"/>
        <v>410.33562300113044</v>
      </c>
      <c r="AB38" s="35">
        <f t="shared" si="29"/>
        <v>0.12687180072925364</v>
      </c>
      <c r="AC38" s="28">
        <f t="shared" si="12"/>
        <v>1770.972099955402</v>
      </c>
      <c r="AD38" s="7">
        <f t="shared" si="30"/>
        <v>2036.617914948712</v>
      </c>
      <c r="AE38" s="4">
        <f t="shared" si="13"/>
        <v>3807.590014904114</v>
      </c>
      <c r="AF38" s="33">
        <f t="shared" si="31"/>
        <v>573.33606215386544</v>
      </c>
      <c r="AG38" s="35">
        <f t="shared" si="32"/>
        <v>0.17726995793460468</v>
      </c>
      <c r="AH38" s="28">
        <f t="shared" si="33"/>
        <v>1787.6793839172453</v>
      </c>
      <c r="AI38" s="7">
        <f t="shared" si="34"/>
        <v>2180.9688483790392</v>
      </c>
      <c r="AJ38" s="4">
        <f t="shared" si="14"/>
        <v>3968.6482322962847</v>
      </c>
      <c r="AK38" s="33">
        <f t="shared" si="35"/>
        <v>734.39427954603616</v>
      </c>
      <c r="AL38" s="35">
        <f t="shared" si="36"/>
        <v>0.22706759898107068</v>
      </c>
      <c r="AM38" s="28">
        <f t="shared" si="37"/>
        <v>1804.3866678790887</v>
      </c>
      <c r="AN38" s="7">
        <f t="shared" si="38"/>
        <v>2255.483334848861</v>
      </c>
      <c r="AO38" s="4">
        <f t="shared" si="15"/>
        <v>4059.8700027279497</v>
      </c>
      <c r="AP38" s="33">
        <f t="shared" si="39"/>
        <v>825.6160499777011</v>
      </c>
      <c r="AQ38" s="35">
        <f t="shared" si="40"/>
        <v>0.25527248695967064</v>
      </c>
      <c r="AR38" s="28">
        <f>F38*1.105+0.01</f>
        <v>1846.1648777836972</v>
      </c>
      <c r="AS38" s="7">
        <f t="shared" si="41"/>
        <v>2469.2455240356949</v>
      </c>
      <c r="AT38" s="4">
        <f t="shared" si="16"/>
        <v>4315.4104018193921</v>
      </c>
      <c r="AU38" s="33">
        <f t="shared" si="42"/>
        <v>1081.1564490691435</v>
      </c>
      <c r="AV38" s="35">
        <f t="shared" si="43"/>
        <v>0.33428310357316926</v>
      </c>
      <c r="AW38" s="28">
        <f>F38*1.12</f>
        <v>1871.2158037264626</v>
      </c>
      <c r="AX38" s="7">
        <f t="shared" si="44"/>
        <v>2619.7021252170475</v>
      </c>
      <c r="AY38" s="4">
        <f t="shared" si="18"/>
        <v>4490.9179289435106</v>
      </c>
      <c r="AZ38" s="33">
        <f t="shared" si="45"/>
        <v>1256.663976193262</v>
      </c>
      <c r="BA38" s="35">
        <f t="shared" si="46"/>
        <v>0.38854833125415444</v>
      </c>
    </row>
    <row r="39" spans="1:53" ht="15.6" x14ac:dyDescent="0.3">
      <c r="A39" s="14"/>
      <c r="B39" s="15">
        <f t="shared" si="52"/>
        <v>3</v>
      </c>
      <c r="C39" s="10">
        <f>F39*(1+0.12)</f>
        <v>1770.3082343675144</v>
      </c>
      <c r="D39" s="7">
        <f t="shared" si="1"/>
        <v>2478.43152811452</v>
      </c>
      <c r="E39" s="4">
        <f t="shared" si="2"/>
        <v>4248.7397624820342</v>
      </c>
      <c r="F39" s="10">
        <v>1580.632352113852</v>
      </c>
      <c r="G39" s="7">
        <f t="shared" si="3"/>
        <v>1422.5691169024669</v>
      </c>
      <c r="H39" s="7">
        <v>59.87</v>
      </c>
      <c r="I39" s="4">
        <f t="shared" si="20"/>
        <v>3063.0714690163186</v>
      </c>
      <c r="J39" s="28">
        <f t="shared" si="4"/>
        <v>189.67588225366239</v>
      </c>
      <c r="K39" s="7">
        <f t="shared" si="5"/>
        <v>1055.8624112120531</v>
      </c>
      <c r="L39" s="4">
        <f t="shared" si="6"/>
        <v>1185.6682934657156</v>
      </c>
      <c r="M39" s="19">
        <f t="shared" si="7"/>
        <v>0.38708476294432781</v>
      </c>
      <c r="N39" s="28">
        <f t="shared" si="51"/>
        <v>1604.3418373955597</v>
      </c>
      <c r="O39" s="7">
        <f t="shared" si="21"/>
        <v>1544.1790184932263</v>
      </c>
      <c r="P39" s="4">
        <f t="shared" si="8"/>
        <v>3148.5208558887862</v>
      </c>
      <c r="Q39" s="33">
        <f t="shared" si="22"/>
        <v>85.449386872467585</v>
      </c>
      <c r="R39" s="35">
        <f t="shared" si="23"/>
        <v>2.7896635039961697E-2</v>
      </c>
      <c r="S39" s="28">
        <f>F39*1.03</f>
        <v>1628.0513226772675</v>
      </c>
      <c r="T39" s="7">
        <f t="shared" si="24"/>
        <v>1668.7526057441992</v>
      </c>
      <c r="U39" s="4">
        <f t="shared" si="10"/>
        <v>3296.8039284214665</v>
      </c>
      <c r="V39" s="33">
        <f t="shared" si="25"/>
        <v>233.73245940514789</v>
      </c>
      <c r="W39" s="35">
        <f t="shared" si="26"/>
        <v>7.6306564103843538E-2</v>
      </c>
      <c r="X39" s="28">
        <f>F39*1.045</f>
        <v>1651.7608079589752</v>
      </c>
      <c r="Y39" s="7">
        <f t="shared" si="27"/>
        <v>1796.2898786553853</v>
      </c>
      <c r="Z39" s="4">
        <f t="shared" si="11"/>
        <v>3448.0506866143605</v>
      </c>
      <c r="AA39" s="33">
        <f t="shared" si="28"/>
        <v>384.97921759804194</v>
      </c>
      <c r="AB39" s="35">
        <f t="shared" si="29"/>
        <v>0.12568404671330605</v>
      </c>
      <c r="AC39" s="28">
        <f t="shared" si="12"/>
        <v>1675.4702932406833</v>
      </c>
      <c r="AD39" s="7">
        <f t="shared" si="30"/>
        <v>1926.7908372267857</v>
      </c>
      <c r="AE39" s="4">
        <f t="shared" si="13"/>
        <v>3602.2611304674692</v>
      </c>
      <c r="AF39" s="33">
        <f t="shared" si="31"/>
        <v>539.18966145115064</v>
      </c>
      <c r="AG39" s="35">
        <f t="shared" si="32"/>
        <v>0.17602908286834951</v>
      </c>
      <c r="AH39" s="28">
        <f t="shared" si="33"/>
        <v>1691.2766167618217</v>
      </c>
      <c r="AI39" s="7">
        <f t="shared" si="34"/>
        <v>2063.3574724494224</v>
      </c>
      <c r="AJ39" s="4">
        <f t="shared" si="14"/>
        <v>3754.6340892112439</v>
      </c>
      <c r="AK39" s="33">
        <f t="shared" si="35"/>
        <v>691.56262019492533</v>
      </c>
      <c r="AL39" s="35">
        <f t="shared" si="36"/>
        <v>0.22577423582513248</v>
      </c>
      <c r="AM39" s="28">
        <f t="shared" si="37"/>
        <v>1707.0829402829602</v>
      </c>
      <c r="AN39" s="7">
        <f t="shared" si="38"/>
        <v>2133.8536753537001</v>
      </c>
      <c r="AO39" s="4">
        <f t="shared" si="15"/>
        <v>3840.9366156366605</v>
      </c>
      <c r="AP39" s="33">
        <f t="shared" si="39"/>
        <v>777.86514662034187</v>
      </c>
      <c r="AQ39" s="35">
        <f t="shared" si="40"/>
        <v>0.25394939507243924</v>
      </c>
      <c r="AR39" s="28">
        <f>F39*1.105</f>
        <v>1746.5987490858065</v>
      </c>
      <c r="AS39" s="7">
        <f t="shared" si="41"/>
        <v>2336.0758269022658</v>
      </c>
      <c r="AT39" s="4">
        <f t="shared" si="16"/>
        <v>4082.6745759880723</v>
      </c>
      <c r="AU39" s="33">
        <f t="shared" si="42"/>
        <v>1019.6031069717537</v>
      </c>
      <c r="AV39" s="35">
        <f t="shared" si="43"/>
        <v>0.33286951260696224</v>
      </c>
      <c r="AW39" s="28">
        <f>F39*1.12</f>
        <v>1770.3082343675144</v>
      </c>
      <c r="AX39" s="7">
        <f t="shared" si="44"/>
        <v>2478.43152811452</v>
      </c>
      <c r="AY39" s="4">
        <f t="shared" si="18"/>
        <v>4248.7397624820342</v>
      </c>
      <c r="AZ39" s="33">
        <f t="shared" si="45"/>
        <v>1185.6682934657156</v>
      </c>
      <c r="BA39" s="35">
        <f t="shared" si="46"/>
        <v>0.38708476294432781</v>
      </c>
    </row>
    <row r="40" spans="1:53" ht="15.6" x14ac:dyDescent="0.3">
      <c r="A40" s="14"/>
      <c r="B40" s="15">
        <f t="shared" si="52"/>
        <v>2</v>
      </c>
      <c r="C40" s="10">
        <f>F40*(1+0.12)+0.01</f>
        <v>1694.084865423459</v>
      </c>
      <c r="D40" s="7">
        <f t="shared" si="1"/>
        <v>2371.7188115928425</v>
      </c>
      <c r="E40" s="4">
        <f t="shared" si="2"/>
        <v>4065.8036770163017</v>
      </c>
      <c r="F40" s="10">
        <v>1512.5668441280882</v>
      </c>
      <c r="G40" s="7">
        <f t="shared" si="3"/>
        <v>1361.3101597152795</v>
      </c>
      <c r="H40" s="7">
        <v>59.87</v>
      </c>
      <c r="I40" s="4">
        <f t="shared" si="20"/>
        <v>2933.7470038433676</v>
      </c>
      <c r="J40" s="28">
        <f t="shared" si="4"/>
        <v>181.51802129537077</v>
      </c>
      <c r="K40" s="7">
        <f t="shared" si="5"/>
        <v>1010.408651877563</v>
      </c>
      <c r="L40" s="4">
        <f t="shared" si="6"/>
        <v>1132.0566731729341</v>
      </c>
      <c r="M40" s="19">
        <f t="shared" si="7"/>
        <v>0.38587399380037835</v>
      </c>
      <c r="N40" s="28">
        <f t="shared" si="51"/>
        <v>1535.2553467900093</v>
      </c>
      <c r="O40" s="7">
        <f t="shared" si="21"/>
        <v>1477.6832712853841</v>
      </c>
      <c r="P40" s="4">
        <f t="shared" si="8"/>
        <v>3012.9386180753936</v>
      </c>
      <c r="Q40" s="33">
        <f t="shared" si="22"/>
        <v>79.191614232026041</v>
      </c>
      <c r="R40" s="35">
        <f t="shared" si="23"/>
        <v>2.6993334506445421E-2</v>
      </c>
      <c r="S40" s="28">
        <f>F40*1.03+0.01</f>
        <v>1557.9538494519309</v>
      </c>
      <c r="T40" s="7">
        <f t="shared" si="24"/>
        <v>1596.902695688229</v>
      </c>
      <c r="U40" s="4">
        <f t="shared" si="10"/>
        <v>3154.8565451401601</v>
      </c>
      <c r="V40" s="33">
        <f t="shared" si="25"/>
        <v>221.10954129679249</v>
      </c>
      <c r="W40" s="35">
        <f t="shared" si="26"/>
        <v>7.5367624068171865E-2</v>
      </c>
      <c r="X40" s="28">
        <f>F40*1.045+0.01</f>
        <v>1580.642352113852</v>
      </c>
      <c r="Y40" s="7">
        <f t="shared" si="27"/>
        <v>1718.948557923814</v>
      </c>
      <c r="Z40" s="4">
        <f t="shared" si="11"/>
        <v>3299.5909100376657</v>
      </c>
      <c r="AA40" s="33">
        <f t="shared" si="28"/>
        <v>365.84390619429814</v>
      </c>
      <c r="AB40" s="35">
        <f t="shared" si="29"/>
        <v>0.12470192750602653</v>
      </c>
      <c r="AC40" s="28">
        <f t="shared" si="12"/>
        <v>1603.3208547757736</v>
      </c>
      <c r="AD40" s="7">
        <f t="shared" si="30"/>
        <v>1843.8189829921394</v>
      </c>
      <c r="AE40" s="4">
        <f t="shared" si="13"/>
        <v>3447.1398377679129</v>
      </c>
      <c r="AF40" s="33">
        <f t="shared" si="31"/>
        <v>513.39283392454536</v>
      </c>
      <c r="AG40" s="35">
        <f t="shared" si="32"/>
        <v>0.17499560570559525</v>
      </c>
      <c r="AH40" s="28">
        <f t="shared" si="33"/>
        <v>1618.4465232170544</v>
      </c>
      <c r="AI40" s="7">
        <f t="shared" si="34"/>
        <v>1974.5047583248063</v>
      </c>
      <c r="AJ40" s="4">
        <f t="shared" si="14"/>
        <v>3592.9512815418607</v>
      </c>
      <c r="AK40" s="33">
        <f t="shared" si="35"/>
        <v>659.20427769849312</v>
      </c>
      <c r="AL40" s="35">
        <f t="shared" si="36"/>
        <v>0.22469704334930715</v>
      </c>
      <c r="AM40" s="28">
        <f t="shared" si="37"/>
        <v>1633.5721916583354</v>
      </c>
      <c r="AN40" s="7">
        <f t="shared" si="38"/>
        <v>2041.9652395729192</v>
      </c>
      <c r="AO40" s="4">
        <f t="shared" si="15"/>
        <v>3675.5374312312547</v>
      </c>
      <c r="AP40" s="33">
        <f t="shared" si="39"/>
        <v>741.79042738788712</v>
      </c>
      <c r="AQ40" s="35">
        <f t="shared" si="40"/>
        <v>0.25284744267862957</v>
      </c>
      <c r="AR40" s="28">
        <f>F40*1.105</f>
        <v>1671.3863627615374</v>
      </c>
      <c r="AS40" s="7">
        <f t="shared" si="41"/>
        <v>2235.479260193556</v>
      </c>
      <c r="AT40" s="4">
        <f t="shared" si="16"/>
        <v>3906.8656229550934</v>
      </c>
      <c r="AU40" s="33">
        <f t="shared" si="42"/>
        <v>973.11861911172582</v>
      </c>
      <c r="AV40" s="35">
        <f t="shared" si="43"/>
        <v>0.33169820636779096</v>
      </c>
      <c r="AW40" s="28">
        <f>F40*1.12+0.01</f>
        <v>1694.084865423459</v>
      </c>
      <c r="AX40" s="7">
        <f t="shared" si="44"/>
        <v>2371.7188115928425</v>
      </c>
      <c r="AY40" s="4">
        <f t="shared" si="18"/>
        <v>4065.8036770163017</v>
      </c>
      <c r="AZ40" s="33">
        <f t="shared" si="45"/>
        <v>1132.0566731729341</v>
      </c>
      <c r="BA40" s="35">
        <f t="shared" si="46"/>
        <v>0.38587399380037835</v>
      </c>
    </row>
    <row r="41" spans="1:53" ht="16.2" thickBot="1" x14ac:dyDescent="0.35">
      <c r="A41" s="16"/>
      <c r="B41" s="17">
        <f t="shared" si="52"/>
        <v>1</v>
      </c>
      <c r="C41" s="11">
        <f>F41*(1+0.12)</f>
        <v>1621.1242731324967</v>
      </c>
      <c r="D41" s="8">
        <f t="shared" si="1"/>
        <v>2269.5739823854951</v>
      </c>
      <c r="E41" s="5">
        <f t="shared" si="2"/>
        <v>3890.698255517992</v>
      </c>
      <c r="F41" s="11">
        <v>1447.4323867254434</v>
      </c>
      <c r="G41" s="8">
        <f t="shared" si="3"/>
        <v>1302.6891480528991</v>
      </c>
      <c r="H41" s="8">
        <v>59.87</v>
      </c>
      <c r="I41" s="5">
        <f t="shared" si="20"/>
        <v>2809.9915347783426</v>
      </c>
      <c r="J41" s="29">
        <f t="shared" si="4"/>
        <v>173.69188640705329</v>
      </c>
      <c r="K41" s="8">
        <f t="shared" si="5"/>
        <v>966.88483433259603</v>
      </c>
      <c r="L41" s="5">
        <f t="shared" si="6"/>
        <v>1080.7067207396494</v>
      </c>
      <c r="M41" s="26">
        <f t="shared" si="7"/>
        <v>0.38459429765680686</v>
      </c>
      <c r="N41" s="29">
        <f t="shared" si="51"/>
        <v>1469.1438725263249</v>
      </c>
      <c r="O41" s="8">
        <f t="shared" si="21"/>
        <v>1414.0509773065878</v>
      </c>
      <c r="P41" s="5">
        <f t="shared" si="8"/>
        <v>2883.194849832913</v>
      </c>
      <c r="Q41" s="36">
        <f t="shared" si="22"/>
        <v>73.203315054570339</v>
      </c>
      <c r="R41" s="37">
        <f t="shared" si="23"/>
        <v>2.6051080278554916E-2</v>
      </c>
      <c r="S41" s="29">
        <f>F41*1.03-0.01</f>
        <v>1490.8453583272067</v>
      </c>
      <c r="T41" s="8">
        <f t="shared" si="24"/>
        <v>1528.1164922853868</v>
      </c>
      <c r="U41" s="5">
        <f t="shared" si="10"/>
        <v>3018.9618506125935</v>
      </c>
      <c r="V41" s="36">
        <f t="shared" si="25"/>
        <v>208.97031583425087</v>
      </c>
      <c r="W41" s="37">
        <f t="shared" si="26"/>
        <v>7.4366884472032699E-2</v>
      </c>
      <c r="X41" s="29">
        <f>F41*1.045-0.01</f>
        <v>1512.5568441280882</v>
      </c>
      <c r="Y41" s="8">
        <f t="shared" si="27"/>
        <v>1644.9055679892958</v>
      </c>
      <c r="Z41" s="5">
        <f t="shared" si="11"/>
        <v>3157.4624121173838</v>
      </c>
      <c r="AA41" s="36">
        <f t="shared" si="28"/>
        <v>347.47087733904118</v>
      </c>
      <c r="AB41" s="37">
        <f t="shared" si="29"/>
        <v>0.12365548900717607</v>
      </c>
      <c r="AC41" s="29">
        <f t="shared" si="12"/>
        <v>1534.2783299289702</v>
      </c>
      <c r="AD41" s="8">
        <f t="shared" si="30"/>
        <v>1764.4200794183155</v>
      </c>
      <c r="AE41" s="5">
        <f t="shared" si="13"/>
        <v>3298.6984093472856</v>
      </c>
      <c r="AF41" s="36">
        <f t="shared" si="31"/>
        <v>488.70687456894302</v>
      </c>
      <c r="AG41" s="37">
        <f t="shared" si="32"/>
        <v>0.1739175611457823</v>
      </c>
      <c r="AH41" s="29">
        <f t="shared" si="33"/>
        <v>1548.7526537962244</v>
      </c>
      <c r="AI41" s="8">
        <f t="shared" si="34"/>
        <v>1889.4782376313938</v>
      </c>
      <c r="AJ41" s="5">
        <f t="shared" si="14"/>
        <v>3438.2308914276182</v>
      </c>
      <c r="AK41" s="36">
        <f t="shared" si="35"/>
        <v>628.23935664927558</v>
      </c>
      <c r="AL41" s="37">
        <f t="shared" si="36"/>
        <v>0.22357339830877188</v>
      </c>
      <c r="AM41" s="29">
        <f t="shared" si="37"/>
        <v>1563.2269776634789</v>
      </c>
      <c r="AN41" s="8">
        <f t="shared" si="38"/>
        <v>1954.0337220793485</v>
      </c>
      <c r="AO41" s="5">
        <f t="shared" si="15"/>
        <v>3517.2606997428275</v>
      </c>
      <c r="AP41" s="36">
        <f t="shared" si="39"/>
        <v>707.26916496448484</v>
      </c>
      <c r="AQ41" s="37">
        <f t="shared" si="40"/>
        <v>0.25169796997992577</v>
      </c>
      <c r="AR41" s="29">
        <f>F41*1.105</f>
        <v>1599.4127873316149</v>
      </c>
      <c r="AS41" s="8">
        <f t="shared" si="41"/>
        <v>2139.2146030560348</v>
      </c>
      <c r="AT41" s="5">
        <f t="shared" si="16"/>
        <v>3738.6273903876499</v>
      </c>
      <c r="AU41" s="36">
        <f t="shared" si="42"/>
        <v>928.63585560930733</v>
      </c>
      <c r="AV41" s="37">
        <f t="shared" si="43"/>
        <v>0.33047638902675908</v>
      </c>
      <c r="AW41" s="29">
        <f>F41*1.12</f>
        <v>1621.1242731324967</v>
      </c>
      <c r="AX41" s="8">
        <f t="shared" si="44"/>
        <v>2269.5739823854951</v>
      </c>
      <c r="AY41" s="5">
        <f t="shared" si="18"/>
        <v>3890.698255517992</v>
      </c>
      <c r="AZ41" s="36">
        <f t="shared" si="45"/>
        <v>1080.7067207396494</v>
      </c>
      <c r="BA41" s="37">
        <f t="shared" si="46"/>
        <v>0.38459429765680686</v>
      </c>
    </row>
    <row r="42" spans="1:53" x14ac:dyDescent="0.3">
      <c r="J42" s="1"/>
    </row>
    <row r="43" spans="1:53" x14ac:dyDescent="0.3">
      <c r="A43" s="46" t="s">
        <v>18</v>
      </c>
    </row>
  </sheetData>
  <mergeCells count="12">
    <mergeCell ref="X1:AB1"/>
    <mergeCell ref="A1:B1"/>
    <mergeCell ref="C1:E1"/>
    <mergeCell ref="F1:I1"/>
    <mergeCell ref="J1:M1"/>
    <mergeCell ref="N1:R1"/>
    <mergeCell ref="S1:W1"/>
    <mergeCell ref="AC1:AG1"/>
    <mergeCell ref="AH1:AL1"/>
    <mergeCell ref="AM1:AQ1"/>
    <mergeCell ref="AR1:AV1"/>
    <mergeCell ref="AW1:BA1"/>
  </mergeCells>
  <conditionalFormatting sqref="A42:I42 K42:L4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71" orientation="landscape" r:id="rId1"/>
  <headerFooter>
    <oddHeader>&amp;LSINTRAJUD/SP&amp;C&amp;F
&amp;A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3"/>
  <sheetViews>
    <sheetView zoomScale="110" zoomScaleNormal="110" workbookViewId="0">
      <selection activeCell="AW1" sqref="AW1:BA1"/>
    </sheetView>
  </sheetViews>
  <sheetFormatPr defaultRowHeight="14.4" x14ac:dyDescent="0.3"/>
  <cols>
    <col min="1" max="1" width="4" style="2" customWidth="1"/>
    <col min="2" max="2" width="9.109375" bestFit="1" customWidth="1"/>
    <col min="3" max="3" width="7.77734375" hidden="1" customWidth="1"/>
    <col min="4" max="4" width="8.77734375" hidden="1" customWidth="1"/>
    <col min="5" max="5" width="9.6640625" hidden="1" customWidth="1"/>
    <col min="6" max="7" width="7.77734375" bestFit="1" customWidth="1"/>
    <col min="8" max="8" width="7.77734375" customWidth="1"/>
    <col min="9" max="9" width="9.6640625" bestFit="1" customWidth="1"/>
    <col min="10" max="10" width="6.21875" hidden="1" customWidth="1"/>
    <col min="11" max="11" width="7.77734375" hidden="1" customWidth="1"/>
    <col min="12" max="12" width="8.5546875" hidden="1" customWidth="1"/>
    <col min="13" max="13" width="6.77734375" hidden="1" customWidth="1"/>
    <col min="14" max="14" width="7.77734375" hidden="1" customWidth="1"/>
    <col min="15" max="15" width="11.21875" hidden="1" customWidth="1"/>
    <col min="16" max="16" width="9.6640625" hidden="1" customWidth="1"/>
    <col min="17" max="17" width="9.21875" hidden="1" customWidth="1"/>
    <col min="18" max="18" width="8.6640625" hidden="1" customWidth="1"/>
    <col min="19" max="19" width="7.77734375" hidden="1" customWidth="1"/>
    <col min="20" max="20" width="11.21875" hidden="1" customWidth="1"/>
    <col min="21" max="21" width="9.6640625" hidden="1" customWidth="1"/>
    <col min="22" max="22" width="9.21875" hidden="1" customWidth="1"/>
    <col min="23" max="23" width="8.6640625" hidden="1" customWidth="1"/>
    <col min="24" max="24" width="7.77734375" hidden="1" customWidth="1"/>
    <col min="25" max="25" width="12.21875" hidden="1" customWidth="1"/>
    <col min="26" max="26" width="9.6640625" hidden="1" customWidth="1"/>
    <col min="27" max="27" width="9.21875" hidden="1" customWidth="1"/>
    <col min="28" max="28" width="8.6640625" hidden="1" customWidth="1"/>
    <col min="29" max="29" width="7.77734375" hidden="1" customWidth="1"/>
    <col min="30" max="30" width="9.88671875" hidden="1" customWidth="1"/>
    <col min="31" max="31" width="9.6640625" hidden="1" customWidth="1"/>
    <col min="32" max="32" width="9.21875" hidden="1" customWidth="1"/>
    <col min="33" max="33" width="8.6640625" hidden="1" customWidth="1"/>
    <col min="34" max="34" width="7.77734375" hidden="1" customWidth="1"/>
    <col min="35" max="35" width="12.21875" hidden="1" customWidth="1"/>
    <col min="36" max="36" width="9.6640625" hidden="1" customWidth="1"/>
    <col min="37" max="37" width="9.21875" hidden="1" customWidth="1"/>
    <col min="38" max="38" width="8.6640625" hidden="1" customWidth="1"/>
    <col min="39" max="39" width="7.77734375" hidden="1" customWidth="1"/>
    <col min="40" max="40" width="11.21875" hidden="1" customWidth="1"/>
    <col min="41" max="41" width="9.6640625" hidden="1" customWidth="1"/>
    <col min="42" max="42" width="9.21875" hidden="1" customWidth="1"/>
    <col min="43" max="43" width="8.6640625" hidden="1" customWidth="1"/>
    <col min="44" max="44" width="8" bestFit="1" customWidth="1"/>
    <col min="45" max="45" width="12.21875" bestFit="1" customWidth="1"/>
    <col min="46" max="46" width="9.6640625" bestFit="1" customWidth="1"/>
    <col min="47" max="47" width="9.21875" bestFit="1" customWidth="1"/>
    <col min="48" max="48" width="8.6640625" bestFit="1" customWidth="1"/>
    <col min="49" max="49" width="7.77734375" bestFit="1" customWidth="1"/>
    <col min="50" max="50" width="9.88671875" bestFit="1" customWidth="1"/>
    <col min="51" max="51" width="9.6640625" bestFit="1" customWidth="1"/>
    <col min="52" max="52" width="9.21875" bestFit="1" customWidth="1"/>
    <col min="53" max="53" width="8.6640625" bestFit="1" customWidth="1"/>
  </cols>
  <sheetData>
    <row r="1" spans="1:53" ht="15" thickBot="1" x14ac:dyDescent="0.35">
      <c r="A1" s="66"/>
      <c r="B1" s="67"/>
      <c r="C1" s="63" t="s">
        <v>19</v>
      </c>
      <c r="D1" s="64"/>
      <c r="E1" s="65"/>
      <c r="F1" s="63" t="s">
        <v>17</v>
      </c>
      <c r="G1" s="64"/>
      <c r="H1" s="64"/>
      <c r="I1" s="65"/>
      <c r="J1" s="60" t="s">
        <v>21</v>
      </c>
      <c r="K1" s="61"/>
      <c r="L1" s="61"/>
      <c r="M1" s="62"/>
      <c r="N1" s="63" t="s">
        <v>25</v>
      </c>
      <c r="O1" s="64"/>
      <c r="P1" s="64"/>
      <c r="Q1" s="64"/>
      <c r="R1" s="65"/>
      <c r="S1" s="61" t="s">
        <v>26</v>
      </c>
      <c r="T1" s="61"/>
      <c r="U1" s="61"/>
      <c r="V1" s="61"/>
      <c r="W1" s="62"/>
      <c r="X1" s="60" t="s">
        <v>27</v>
      </c>
      <c r="Y1" s="61"/>
      <c r="Z1" s="61"/>
      <c r="AA1" s="61"/>
      <c r="AB1" s="62"/>
      <c r="AC1" s="60" t="s">
        <v>28</v>
      </c>
      <c r="AD1" s="61"/>
      <c r="AE1" s="61"/>
      <c r="AF1" s="61"/>
      <c r="AG1" s="62"/>
      <c r="AH1" s="60" t="s">
        <v>29</v>
      </c>
      <c r="AI1" s="61"/>
      <c r="AJ1" s="61"/>
      <c r="AK1" s="61"/>
      <c r="AL1" s="62"/>
      <c r="AM1" s="60" t="s">
        <v>30</v>
      </c>
      <c r="AN1" s="61"/>
      <c r="AO1" s="61"/>
      <c r="AP1" s="61"/>
      <c r="AQ1" s="62"/>
      <c r="AR1" s="60" t="s">
        <v>44</v>
      </c>
      <c r="AS1" s="61"/>
      <c r="AT1" s="61"/>
      <c r="AU1" s="61"/>
      <c r="AV1" s="62"/>
      <c r="AW1" s="60" t="s">
        <v>45</v>
      </c>
      <c r="AX1" s="61"/>
      <c r="AY1" s="61"/>
      <c r="AZ1" s="61"/>
      <c r="BA1" s="62"/>
    </row>
    <row r="2" spans="1:53" ht="15" thickBot="1" x14ac:dyDescent="0.35">
      <c r="A2" s="39" t="s">
        <v>20</v>
      </c>
      <c r="B2" s="39" t="s">
        <v>16</v>
      </c>
      <c r="C2" s="40" t="s">
        <v>15</v>
      </c>
      <c r="D2" s="41" t="s">
        <v>14</v>
      </c>
      <c r="E2" s="42" t="s">
        <v>13</v>
      </c>
      <c r="F2" s="40" t="s">
        <v>15</v>
      </c>
      <c r="G2" s="41" t="s">
        <v>14</v>
      </c>
      <c r="H2" s="41" t="s">
        <v>40</v>
      </c>
      <c r="I2" s="42" t="s">
        <v>13</v>
      </c>
      <c r="J2" s="40" t="s">
        <v>15</v>
      </c>
      <c r="K2" s="41" t="s">
        <v>14</v>
      </c>
      <c r="L2" s="42" t="s">
        <v>13</v>
      </c>
      <c r="M2" s="43" t="s">
        <v>12</v>
      </c>
      <c r="N2" s="40" t="s">
        <v>15</v>
      </c>
      <c r="O2" s="41" t="s">
        <v>22</v>
      </c>
      <c r="P2" s="42" t="s">
        <v>13</v>
      </c>
      <c r="Q2" s="44" t="s">
        <v>38</v>
      </c>
      <c r="R2" s="45" t="s">
        <v>39</v>
      </c>
      <c r="S2" s="40" t="s">
        <v>15</v>
      </c>
      <c r="T2" s="41" t="s">
        <v>23</v>
      </c>
      <c r="U2" s="42" t="s">
        <v>13</v>
      </c>
      <c r="V2" s="44" t="s">
        <v>38</v>
      </c>
      <c r="W2" s="45" t="s">
        <v>39</v>
      </c>
      <c r="X2" s="40" t="s">
        <v>15</v>
      </c>
      <c r="Y2" s="41" t="s">
        <v>24</v>
      </c>
      <c r="Z2" s="42" t="s">
        <v>13</v>
      </c>
      <c r="AA2" s="44" t="s">
        <v>38</v>
      </c>
      <c r="AB2" s="45" t="s">
        <v>39</v>
      </c>
      <c r="AC2" s="40" t="s">
        <v>15</v>
      </c>
      <c r="AD2" s="41" t="s">
        <v>37</v>
      </c>
      <c r="AE2" s="42" t="s">
        <v>13</v>
      </c>
      <c r="AF2" s="44" t="s">
        <v>38</v>
      </c>
      <c r="AG2" s="45" t="s">
        <v>39</v>
      </c>
      <c r="AH2" s="40" t="s">
        <v>15</v>
      </c>
      <c r="AI2" s="41" t="s">
        <v>36</v>
      </c>
      <c r="AJ2" s="42" t="s">
        <v>13</v>
      </c>
      <c r="AK2" s="44" t="s">
        <v>38</v>
      </c>
      <c r="AL2" s="45" t="s">
        <v>39</v>
      </c>
      <c r="AM2" s="40" t="s">
        <v>15</v>
      </c>
      <c r="AN2" s="41" t="s">
        <v>35</v>
      </c>
      <c r="AO2" s="42" t="s">
        <v>13</v>
      </c>
      <c r="AP2" s="44" t="s">
        <v>38</v>
      </c>
      <c r="AQ2" s="45" t="s">
        <v>39</v>
      </c>
      <c r="AR2" s="40" t="s">
        <v>15</v>
      </c>
      <c r="AS2" s="41" t="s">
        <v>53</v>
      </c>
      <c r="AT2" s="42" t="s">
        <v>13</v>
      </c>
      <c r="AU2" s="44" t="s">
        <v>38</v>
      </c>
      <c r="AV2" s="45" t="s">
        <v>39</v>
      </c>
      <c r="AW2" s="40" t="s">
        <v>15</v>
      </c>
      <c r="AX2" s="41" t="s">
        <v>33</v>
      </c>
      <c r="AY2" s="42" t="s">
        <v>13</v>
      </c>
      <c r="AZ2" s="44" t="s">
        <v>38</v>
      </c>
      <c r="BA2" s="45" t="s">
        <v>39</v>
      </c>
    </row>
    <row r="3" spans="1:53" ht="15.6" x14ac:dyDescent="0.3">
      <c r="A3" s="12"/>
      <c r="B3" s="13">
        <v>13</v>
      </c>
      <c r="C3" s="22">
        <f t="shared" ref="C3:C12" si="0">F3*(1+0.12)</f>
        <v>7792.2992000000004</v>
      </c>
      <c r="D3" s="23">
        <f t="shared" ref="D3:D41" si="1">C3*1.4</f>
        <v>10909.21888</v>
      </c>
      <c r="E3" s="24">
        <f t="shared" ref="E3:E41" si="2">C3+D3</f>
        <v>18701.518080000002</v>
      </c>
      <c r="F3" s="22">
        <v>6957.41</v>
      </c>
      <c r="G3" s="23">
        <f t="shared" ref="G3:G41" si="3">F3*0.9</f>
        <v>6261.6689999999999</v>
      </c>
      <c r="H3" s="6">
        <v>59.87</v>
      </c>
      <c r="I3" s="3">
        <f>F3+G3+H3</f>
        <v>13278.949000000001</v>
      </c>
      <c r="J3" s="27">
        <f t="shared" ref="J3:J41" si="4">C3-F3</f>
        <v>834.88920000000053</v>
      </c>
      <c r="K3" s="23">
        <f t="shared" ref="K3:K41" si="5">D3-G3</f>
        <v>4647.5498800000005</v>
      </c>
      <c r="L3" s="24">
        <f t="shared" ref="L3:L41" si="6">E3-I3</f>
        <v>5422.5690800000011</v>
      </c>
      <c r="M3" s="25">
        <f t="shared" ref="M3:M41" si="7">L3/I3</f>
        <v>0.40835830305546028</v>
      </c>
      <c r="N3" s="30">
        <f>F3*1.015</f>
        <v>7061.7711499999996</v>
      </c>
      <c r="O3" s="6">
        <f>N3*96.25%</f>
        <v>6796.9547318750001</v>
      </c>
      <c r="P3" s="3">
        <f t="shared" ref="P3:P41" si="8">N3+O3</f>
        <v>13858.725881875</v>
      </c>
      <c r="Q3" s="38">
        <f>P3-$I3</f>
        <v>579.77688187499916</v>
      </c>
      <c r="R3" s="34">
        <f>Q3/$I3</f>
        <v>4.3661353159425431E-2</v>
      </c>
      <c r="S3" s="27">
        <f t="shared" ref="S3:S9" si="9">F3*1.03</f>
        <v>7166.1323000000002</v>
      </c>
      <c r="T3" s="23">
        <f>S3*102.5%</f>
        <v>7345.2856075</v>
      </c>
      <c r="U3" s="24">
        <f t="shared" ref="U3:U41" si="10">S3+T3</f>
        <v>14511.417907499999</v>
      </c>
      <c r="V3" s="31">
        <f>U3-$I3</f>
        <v>1232.4689074999987</v>
      </c>
      <c r="W3" s="32">
        <f>V3/$I3</f>
        <v>9.2813739061728351E-2</v>
      </c>
      <c r="X3" s="27">
        <f>F3*1.045</f>
        <v>7270.493449999999</v>
      </c>
      <c r="Y3" s="23">
        <f>X3*108.75%</f>
        <v>7906.6616268749985</v>
      </c>
      <c r="Z3" s="24">
        <f t="shared" ref="Z3:Z41" si="11">X3+Y3</f>
        <v>15177.155076874998</v>
      </c>
      <c r="AA3" s="31">
        <f>Z3-$I3</f>
        <v>1898.206076874998</v>
      </c>
      <c r="AB3" s="32">
        <f>AA3/$I3</f>
        <v>0.14294851775355097</v>
      </c>
      <c r="AC3" s="27">
        <f t="shared" ref="AC3:AC41" si="12">F3*1.06</f>
        <v>7374.8546000000006</v>
      </c>
      <c r="AD3" s="23">
        <f>AC3*115%</f>
        <v>8481.0827900000004</v>
      </c>
      <c r="AE3" s="24">
        <f t="shared" ref="AE3:AE41" si="13">AC3+AD3</f>
        <v>15855.937390000001</v>
      </c>
      <c r="AF3" s="31">
        <f>AE3-$I3</f>
        <v>2576.9883900000004</v>
      </c>
      <c r="AG3" s="32">
        <f>AF3/$I3</f>
        <v>0.19406568923489353</v>
      </c>
      <c r="AH3" s="27">
        <f t="shared" ref="AH3:AH11" si="14">F3*1.075</f>
        <v>7479.2157499999994</v>
      </c>
      <c r="AI3" s="23">
        <f>AH3*121.25%</f>
        <v>9068.5490968749982</v>
      </c>
      <c r="AJ3" s="24">
        <f t="shared" ref="AJ3:AJ41" si="15">AH3+AI3</f>
        <v>16547.764846874998</v>
      </c>
      <c r="AK3" s="31">
        <f>AJ3-$I3</f>
        <v>3268.8158468749971</v>
      </c>
      <c r="AL3" s="32">
        <f>AK3/$I3</f>
        <v>0.24616525350575538</v>
      </c>
      <c r="AM3" s="27">
        <f t="shared" ref="AM3:AM9" si="16">F3*1.09</f>
        <v>7583.5769</v>
      </c>
      <c r="AN3" s="23">
        <f>AM3*127.5%</f>
        <v>9669.0605474999993</v>
      </c>
      <c r="AO3" s="24">
        <f t="shared" ref="AO3:AO41" si="17">AM3+AN3</f>
        <v>17252.637447499998</v>
      </c>
      <c r="AP3" s="31">
        <f>AO3-$I3</f>
        <v>3973.688447499997</v>
      </c>
      <c r="AQ3" s="32">
        <f>AP3/$I3</f>
        <v>0.29924721056613718</v>
      </c>
      <c r="AR3" s="27">
        <f>F3*1.09</f>
        <v>7583.5769</v>
      </c>
      <c r="AS3" s="23">
        <f>AR3*130%</f>
        <v>9858.6499700000004</v>
      </c>
      <c r="AT3" s="24">
        <f t="shared" ref="AT3:AT41" si="18">AR3+AS3</f>
        <v>17442.226869999999</v>
      </c>
      <c r="AU3" s="31">
        <f>AT3-$I3</f>
        <v>4163.2778699999981</v>
      </c>
      <c r="AV3" s="32">
        <f>AU3/$I3</f>
        <v>0.31352465244049044</v>
      </c>
      <c r="AW3" s="27">
        <f t="shared" ref="AW3:AW12" si="19">F3*1.12</f>
        <v>7792.2992000000004</v>
      </c>
      <c r="AX3" s="23">
        <f>AW3*140%</f>
        <v>10909.21888</v>
      </c>
      <c r="AY3" s="24">
        <f t="shared" ref="AY3:AY41" si="20">AW3+AX3</f>
        <v>18701.518080000002</v>
      </c>
      <c r="AZ3" s="31">
        <f>AY3-$I3</f>
        <v>5422.5690800000011</v>
      </c>
      <c r="BA3" s="32">
        <f>AZ3/$I3</f>
        <v>0.40835830305546028</v>
      </c>
    </row>
    <row r="4" spans="1:53" ht="15.6" x14ac:dyDescent="0.3">
      <c r="A4" s="14"/>
      <c r="B4" s="15">
        <f t="shared" ref="B4:B15" si="21">B3-1</f>
        <v>12</v>
      </c>
      <c r="C4" s="10">
        <f t="shared" si="0"/>
        <v>7565.339029126214</v>
      </c>
      <c r="D4" s="7">
        <f t="shared" si="1"/>
        <v>10591.4746407767</v>
      </c>
      <c r="E4" s="4">
        <f t="shared" si="2"/>
        <v>18156.813669902913</v>
      </c>
      <c r="F4" s="10">
        <v>6754.7669902912621</v>
      </c>
      <c r="G4" s="7">
        <f t="shared" si="3"/>
        <v>6079.2902912621357</v>
      </c>
      <c r="H4" s="7">
        <v>59.87</v>
      </c>
      <c r="I4" s="4">
        <f t="shared" ref="I4:I41" si="22">F4+G4+H4</f>
        <v>12893.927281553399</v>
      </c>
      <c r="J4" s="28">
        <f t="shared" si="4"/>
        <v>810.57203883495185</v>
      </c>
      <c r="K4" s="7">
        <f t="shared" si="5"/>
        <v>4512.184349514564</v>
      </c>
      <c r="L4" s="4">
        <f t="shared" si="6"/>
        <v>5262.8863883495142</v>
      </c>
      <c r="M4" s="18">
        <f t="shared" si="7"/>
        <v>0.40816783540254825</v>
      </c>
      <c r="N4" s="28">
        <f>F4*1.015</f>
        <v>6856.0884951456301</v>
      </c>
      <c r="O4" s="7">
        <f t="shared" ref="O4:O41" si="23">N4*96.25%</f>
        <v>6598.9851765776693</v>
      </c>
      <c r="P4" s="4">
        <f t="shared" si="8"/>
        <v>13455.073671723299</v>
      </c>
      <c r="Q4" s="33">
        <f t="shared" ref="Q4:Q41" si="24">P4-$I4</f>
        <v>561.14639016990077</v>
      </c>
      <c r="R4" s="34">
        <f t="shared" ref="R4:R41" si="25">Q4/$I4</f>
        <v>4.3520207452441638E-2</v>
      </c>
      <c r="S4" s="28">
        <f t="shared" si="9"/>
        <v>6957.41</v>
      </c>
      <c r="T4" s="7">
        <f t="shared" ref="T4:T41" si="26">S4*102.5%</f>
        <v>7131.3452499999994</v>
      </c>
      <c r="U4" s="4">
        <f t="shared" si="10"/>
        <v>14088.755249999998</v>
      </c>
      <c r="V4" s="33">
        <f t="shared" ref="V4:V41" si="27">U4-$I4</f>
        <v>1194.8279684465997</v>
      </c>
      <c r="W4" s="34">
        <f t="shared" ref="W4:W41" si="28">V4/$I4</f>
        <v>9.2665945941541913E-2</v>
      </c>
      <c r="X4" s="28">
        <f>F4*1.045</f>
        <v>7058.7315048543687</v>
      </c>
      <c r="Y4" s="7">
        <f t="shared" ref="Y4:Y41" si="29">X4*108.75%</f>
        <v>7676.370511529125</v>
      </c>
      <c r="Z4" s="4">
        <f t="shared" si="11"/>
        <v>14735.102016383495</v>
      </c>
      <c r="AA4" s="33">
        <f t="shared" ref="AA4:AA41" si="30">Z4-$I4</f>
        <v>1841.174734830096</v>
      </c>
      <c r="AB4" s="34">
        <f t="shared" ref="AB4:AB41" si="31">AA4/$I4</f>
        <v>0.14279394436047108</v>
      </c>
      <c r="AC4" s="28">
        <f t="shared" si="12"/>
        <v>7160.0530097087385</v>
      </c>
      <c r="AD4" s="7">
        <f t="shared" ref="AD4:AD41" si="32">AC4*115%</f>
        <v>8234.0609611650489</v>
      </c>
      <c r="AE4" s="4">
        <f t="shared" si="13"/>
        <v>15394.113970873786</v>
      </c>
      <c r="AF4" s="33">
        <f t="shared" ref="AF4:AF41" si="33">AE4-$I4</f>
        <v>2500.1866893203878</v>
      </c>
      <c r="AG4" s="34">
        <f t="shared" ref="AG4:AG41" si="34">AF4/$I4</f>
        <v>0.19390420270922898</v>
      </c>
      <c r="AH4" s="28">
        <f t="shared" si="14"/>
        <v>7261.3745145631065</v>
      </c>
      <c r="AI4" s="7">
        <f t="shared" ref="AI4:AI41" si="35">AH4*121.25%</f>
        <v>8804.4165989077665</v>
      </c>
      <c r="AJ4" s="4">
        <f t="shared" si="15"/>
        <v>16065.791113470874</v>
      </c>
      <c r="AK4" s="33">
        <f t="shared" ref="AK4:AK41" si="36">AJ4-$I4</f>
        <v>3171.8638319174752</v>
      </c>
      <c r="AL4" s="34">
        <f t="shared" ref="AL4:AL41" si="37">AK4/$I4</f>
        <v>0.24599672098781561</v>
      </c>
      <c r="AM4" s="28">
        <f t="shared" si="16"/>
        <v>7362.6960194174762</v>
      </c>
      <c r="AN4" s="7">
        <f t="shared" ref="AN4:AN41" si="38">AM4*127.5%</f>
        <v>9387.4374247572814</v>
      </c>
      <c r="AO4" s="4">
        <f t="shared" si="17"/>
        <v>16750.133444174757</v>
      </c>
      <c r="AP4" s="33">
        <f t="shared" ref="AP4:AP41" si="39">AO4-$I4</f>
        <v>3856.2061626213581</v>
      </c>
      <c r="AQ4" s="34">
        <f t="shared" ref="AQ4:AQ41" si="40">AP4/$I4</f>
        <v>0.29907149919623099</v>
      </c>
      <c r="AR4" s="28">
        <f t="shared" ref="AR4:AR41" si="41">F4*1.09</f>
        <v>7362.6960194174762</v>
      </c>
      <c r="AS4" s="7">
        <f t="shared" ref="AS4:AS41" si="42">AR4*130%</f>
        <v>9571.5048252427187</v>
      </c>
      <c r="AT4" s="4">
        <f t="shared" si="18"/>
        <v>16934.200844660194</v>
      </c>
      <c r="AU4" s="33">
        <f t="shared" ref="AU4:AU41" si="43">AT4-$I4</f>
        <v>4040.2735631067953</v>
      </c>
      <c r="AV4" s="34">
        <f t="shared" ref="AV4:AV41" si="44">AU4/$I4</f>
        <v>0.31334701017640937</v>
      </c>
      <c r="AW4" s="28">
        <f t="shared" si="19"/>
        <v>7565.339029126214</v>
      </c>
      <c r="AX4" s="7">
        <f t="shared" ref="AX4:AX41" si="45">AW4*140%</f>
        <v>10591.4746407767</v>
      </c>
      <c r="AY4" s="4">
        <f t="shared" si="20"/>
        <v>18156.813669902913</v>
      </c>
      <c r="AZ4" s="33">
        <f t="shared" ref="AZ4:AZ41" si="46">AY4-$I4</f>
        <v>5262.8863883495142</v>
      </c>
      <c r="BA4" s="34">
        <f t="shared" ref="BA4:BA41" si="47">AZ4/$I4</f>
        <v>0.40816783540254825</v>
      </c>
    </row>
    <row r="5" spans="1:53" ht="15.6" x14ac:dyDescent="0.3">
      <c r="A5" s="14" t="s">
        <v>1</v>
      </c>
      <c r="B5" s="15">
        <f t="shared" si="21"/>
        <v>11</v>
      </c>
      <c r="C5" s="10">
        <f t="shared" si="0"/>
        <v>7344.9893486662268</v>
      </c>
      <c r="D5" s="7">
        <f t="shared" si="1"/>
        <v>10282.985088132717</v>
      </c>
      <c r="E5" s="4">
        <f t="shared" si="2"/>
        <v>17627.974436798944</v>
      </c>
      <c r="F5" s="10">
        <v>6558.0262041662736</v>
      </c>
      <c r="G5" s="7">
        <f t="shared" si="3"/>
        <v>5902.2235837496464</v>
      </c>
      <c r="H5" s="7">
        <v>59.87</v>
      </c>
      <c r="I5" s="4">
        <f t="shared" si="22"/>
        <v>12520.119787915921</v>
      </c>
      <c r="J5" s="28">
        <f t="shared" si="4"/>
        <v>786.96314449995316</v>
      </c>
      <c r="K5" s="7">
        <f t="shared" si="5"/>
        <v>4380.7615043830701</v>
      </c>
      <c r="L5" s="4">
        <f t="shared" si="6"/>
        <v>5107.8546488830234</v>
      </c>
      <c r="M5" s="19">
        <f t="shared" si="7"/>
        <v>0.40797170757207818</v>
      </c>
      <c r="N5" s="28">
        <f>F5*1.015</f>
        <v>6656.396597228767</v>
      </c>
      <c r="O5" s="7">
        <f t="shared" si="23"/>
        <v>6406.7817248326883</v>
      </c>
      <c r="P5" s="4">
        <f t="shared" si="8"/>
        <v>13063.178322061456</v>
      </c>
      <c r="Q5" s="33">
        <f t="shared" si="24"/>
        <v>543.0585341455353</v>
      </c>
      <c r="R5" s="35">
        <f t="shared" si="25"/>
        <v>4.3374867281196515E-2</v>
      </c>
      <c r="S5" s="28">
        <f t="shared" si="9"/>
        <v>6754.7669902912621</v>
      </c>
      <c r="T5" s="7">
        <f t="shared" si="26"/>
        <v>6923.6361650485433</v>
      </c>
      <c r="U5" s="4">
        <f t="shared" si="10"/>
        <v>13678.403155339805</v>
      </c>
      <c r="V5" s="33">
        <f t="shared" si="27"/>
        <v>1158.2833674238846</v>
      </c>
      <c r="W5" s="35">
        <f t="shared" si="28"/>
        <v>9.2513760814159948E-2</v>
      </c>
      <c r="X5" s="28">
        <f>F5*1.045</f>
        <v>6853.1373833537555</v>
      </c>
      <c r="Y5" s="7">
        <f t="shared" si="29"/>
        <v>7452.7869043972087</v>
      </c>
      <c r="Z5" s="4">
        <f t="shared" si="11"/>
        <v>14305.924287750964</v>
      </c>
      <c r="AA5" s="33">
        <f t="shared" si="30"/>
        <v>1785.8044998350433</v>
      </c>
      <c r="AB5" s="35">
        <f t="shared" si="31"/>
        <v>0.14263477746903455</v>
      </c>
      <c r="AC5" s="28">
        <f t="shared" si="12"/>
        <v>6951.5077764162506</v>
      </c>
      <c r="AD5" s="7">
        <f t="shared" si="32"/>
        <v>7994.2339428786872</v>
      </c>
      <c r="AE5" s="4">
        <f t="shared" si="13"/>
        <v>14945.741719294938</v>
      </c>
      <c r="AF5" s="33">
        <f t="shared" si="33"/>
        <v>2425.621931379017</v>
      </c>
      <c r="AG5" s="35">
        <f t="shared" si="34"/>
        <v>0.19373791724582071</v>
      </c>
      <c r="AH5" s="28">
        <f t="shared" si="14"/>
        <v>7049.878169478744</v>
      </c>
      <c r="AI5" s="7">
        <f t="shared" si="35"/>
        <v>8547.9772804929762</v>
      </c>
      <c r="AJ5" s="4">
        <f t="shared" si="15"/>
        <v>15597.855449971721</v>
      </c>
      <c r="AK5" s="33">
        <f t="shared" si="36"/>
        <v>3077.7356620558003</v>
      </c>
      <c r="AL5" s="35">
        <f t="shared" si="37"/>
        <v>0.24582318014451804</v>
      </c>
      <c r="AM5" s="28">
        <f t="shared" si="16"/>
        <v>7148.2485625412392</v>
      </c>
      <c r="AN5" s="7">
        <f t="shared" si="38"/>
        <v>9114.0169172400801</v>
      </c>
      <c r="AO5" s="4">
        <f t="shared" si="17"/>
        <v>16262.265479781319</v>
      </c>
      <c r="AP5" s="33">
        <f t="shared" si="39"/>
        <v>3742.1456918653985</v>
      </c>
      <c r="AQ5" s="35">
        <f t="shared" si="40"/>
        <v>0.29889056616512694</v>
      </c>
      <c r="AR5" s="28">
        <f t="shared" si="41"/>
        <v>7148.2485625412392</v>
      </c>
      <c r="AS5" s="7">
        <f t="shared" si="42"/>
        <v>9292.7231313036118</v>
      </c>
      <c r="AT5" s="4">
        <f t="shared" si="18"/>
        <v>16440.971693844851</v>
      </c>
      <c r="AU5" s="33">
        <f t="shared" si="43"/>
        <v>3920.8519059289301</v>
      </c>
      <c r="AV5" s="35">
        <f t="shared" si="44"/>
        <v>0.31316408887023828</v>
      </c>
      <c r="AW5" s="28">
        <f t="shared" si="19"/>
        <v>7344.9893486662268</v>
      </c>
      <c r="AX5" s="7">
        <f t="shared" si="45"/>
        <v>10282.985088132717</v>
      </c>
      <c r="AY5" s="4">
        <f t="shared" si="20"/>
        <v>17627.974436798944</v>
      </c>
      <c r="AZ5" s="33">
        <f t="shared" si="46"/>
        <v>5107.8546488830234</v>
      </c>
      <c r="BA5" s="35">
        <f t="shared" si="47"/>
        <v>0.40797170757207818</v>
      </c>
    </row>
    <row r="6" spans="1:53" ht="15.6" x14ac:dyDescent="0.3">
      <c r="A6" s="14" t="s">
        <v>8</v>
      </c>
      <c r="B6" s="15">
        <f t="shared" si="21"/>
        <v>10</v>
      </c>
      <c r="C6" s="10">
        <f t="shared" si="0"/>
        <v>7131.0576200642972</v>
      </c>
      <c r="D6" s="7">
        <f t="shared" si="1"/>
        <v>9983.4806680900147</v>
      </c>
      <c r="E6" s="4">
        <f t="shared" si="2"/>
        <v>17114.538288154312</v>
      </c>
      <c r="F6" s="10">
        <v>6367.0157322002651</v>
      </c>
      <c r="G6" s="7">
        <f t="shared" si="3"/>
        <v>5730.314158980239</v>
      </c>
      <c r="H6" s="7">
        <v>59.87</v>
      </c>
      <c r="I6" s="4">
        <f t="shared" si="22"/>
        <v>12157.199891180504</v>
      </c>
      <c r="J6" s="28">
        <f t="shared" si="4"/>
        <v>764.04188786403211</v>
      </c>
      <c r="K6" s="7">
        <f t="shared" si="5"/>
        <v>4253.1665091097757</v>
      </c>
      <c r="L6" s="4">
        <f t="shared" si="6"/>
        <v>4957.3383969738079</v>
      </c>
      <c r="M6" s="19">
        <f t="shared" si="7"/>
        <v>0.40776975301443646</v>
      </c>
      <c r="N6" s="28">
        <f>F6*1.015+0.01</f>
        <v>6462.5309681832687</v>
      </c>
      <c r="O6" s="7">
        <f t="shared" si="23"/>
        <v>6220.1860568763959</v>
      </c>
      <c r="P6" s="4">
        <f t="shared" si="8"/>
        <v>12682.717025059665</v>
      </c>
      <c r="Q6" s="33">
        <f t="shared" si="24"/>
        <v>525.51713387916061</v>
      </c>
      <c r="R6" s="35">
        <f t="shared" si="25"/>
        <v>4.3226823494150114E-2</v>
      </c>
      <c r="S6" s="28">
        <f t="shared" si="9"/>
        <v>6558.0262041662736</v>
      </c>
      <c r="T6" s="7">
        <f t="shared" si="26"/>
        <v>6721.9768592704295</v>
      </c>
      <c r="U6" s="4">
        <f t="shared" si="10"/>
        <v>13280.003063436703</v>
      </c>
      <c r="V6" s="33">
        <f t="shared" si="27"/>
        <v>1122.8031722561991</v>
      </c>
      <c r="W6" s="35">
        <f t="shared" si="28"/>
        <v>9.2357054445632816E-2</v>
      </c>
      <c r="X6" s="28">
        <f>F6*1.045+0.01</f>
        <v>6653.5414401492772</v>
      </c>
      <c r="Y6" s="7">
        <f t="shared" si="29"/>
        <v>7235.7263161623387</v>
      </c>
      <c r="Z6" s="4">
        <f t="shared" si="11"/>
        <v>13889.267756311616</v>
      </c>
      <c r="AA6" s="33">
        <f t="shared" si="30"/>
        <v>1732.0678651311118</v>
      </c>
      <c r="AB6" s="35">
        <f t="shared" si="31"/>
        <v>0.14247259900593132</v>
      </c>
      <c r="AC6" s="28">
        <f t="shared" si="12"/>
        <v>6749.0366761322812</v>
      </c>
      <c r="AD6" s="7">
        <f t="shared" si="32"/>
        <v>7761.392177552123</v>
      </c>
      <c r="AE6" s="4">
        <f t="shared" si="13"/>
        <v>14510.428853684403</v>
      </c>
      <c r="AF6" s="33">
        <f t="shared" si="33"/>
        <v>2353.2289625038993</v>
      </c>
      <c r="AG6" s="35">
        <f t="shared" si="34"/>
        <v>0.19356669163686779</v>
      </c>
      <c r="AH6" s="28">
        <f t="shared" si="14"/>
        <v>6844.5419121152845</v>
      </c>
      <c r="AI6" s="7">
        <f t="shared" si="35"/>
        <v>8299.0070684397815</v>
      </c>
      <c r="AJ6" s="4">
        <f t="shared" si="15"/>
        <v>15143.548980555066</v>
      </c>
      <c r="AK6" s="33">
        <f t="shared" si="36"/>
        <v>2986.349089374562</v>
      </c>
      <c r="AL6" s="35">
        <f t="shared" si="37"/>
        <v>0.24564448360687255</v>
      </c>
      <c r="AM6" s="28">
        <f t="shared" si="16"/>
        <v>6940.0471480982897</v>
      </c>
      <c r="AN6" s="7">
        <f t="shared" si="38"/>
        <v>8848.5601138253187</v>
      </c>
      <c r="AO6" s="4">
        <f t="shared" si="17"/>
        <v>15788.607261923607</v>
      </c>
      <c r="AP6" s="33">
        <f t="shared" si="39"/>
        <v>3631.4073707431035</v>
      </c>
      <c r="AQ6" s="35">
        <f t="shared" si="40"/>
        <v>0.29870425782646909</v>
      </c>
      <c r="AR6" s="28">
        <f t="shared" si="41"/>
        <v>6940.0471480982897</v>
      </c>
      <c r="AS6" s="7">
        <f t="shared" si="42"/>
        <v>9022.0612925277765</v>
      </c>
      <c r="AT6" s="4">
        <f t="shared" si="18"/>
        <v>15962.108440626067</v>
      </c>
      <c r="AU6" s="33">
        <f t="shared" si="43"/>
        <v>3804.908549445563</v>
      </c>
      <c r="AV6" s="35">
        <f t="shared" si="44"/>
        <v>0.31297573318719973</v>
      </c>
      <c r="AW6" s="28">
        <f t="shared" si="19"/>
        <v>7131.0576200642972</v>
      </c>
      <c r="AX6" s="7">
        <f t="shared" si="45"/>
        <v>9983.4806680900147</v>
      </c>
      <c r="AY6" s="4">
        <f t="shared" si="20"/>
        <v>17114.538288154312</v>
      </c>
      <c r="AZ6" s="33">
        <f t="shared" si="46"/>
        <v>4957.3383969738079</v>
      </c>
      <c r="BA6" s="35">
        <f t="shared" si="47"/>
        <v>0.40776975301443646</v>
      </c>
    </row>
    <row r="7" spans="1:53" ht="15.6" x14ac:dyDescent="0.3">
      <c r="A7" s="14" t="s">
        <v>1</v>
      </c>
      <c r="B7" s="15">
        <f t="shared" si="21"/>
        <v>9</v>
      </c>
      <c r="C7" s="10">
        <f t="shared" si="0"/>
        <v>6923.3569126837838</v>
      </c>
      <c r="D7" s="7">
        <f t="shared" si="1"/>
        <v>9692.6996777572967</v>
      </c>
      <c r="E7" s="4">
        <f t="shared" si="2"/>
        <v>16616.05659044108</v>
      </c>
      <c r="F7" s="10">
        <v>6181.5686720390922</v>
      </c>
      <c r="G7" s="7">
        <f t="shared" si="3"/>
        <v>5563.4118048351829</v>
      </c>
      <c r="H7" s="7">
        <v>59.87</v>
      </c>
      <c r="I7" s="4">
        <f t="shared" si="22"/>
        <v>11804.850476874277</v>
      </c>
      <c r="J7" s="28">
        <f t="shared" si="4"/>
        <v>741.78824064469154</v>
      </c>
      <c r="K7" s="7">
        <f t="shared" si="5"/>
        <v>4129.2878729221138</v>
      </c>
      <c r="L7" s="4">
        <f t="shared" si="6"/>
        <v>4811.2061135668027</v>
      </c>
      <c r="M7" s="19">
        <f t="shared" si="7"/>
        <v>0.40756180037959516</v>
      </c>
      <c r="N7" s="28">
        <f t="shared" ref="N7:N15" si="48">F7*1.015</f>
        <v>6274.2922021196782</v>
      </c>
      <c r="O7" s="7">
        <f t="shared" si="23"/>
        <v>6039.00624454019</v>
      </c>
      <c r="P7" s="4">
        <f t="shared" si="8"/>
        <v>12313.298446659868</v>
      </c>
      <c r="Q7" s="33">
        <f t="shared" si="24"/>
        <v>508.44796978559134</v>
      </c>
      <c r="R7" s="35">
        <f t="shared" si="25"/>
        <v>4.3071106303433644E-2</v>
      </c>
      <c r="S7" s="28">
        <f t="shared" si="9"/>
        <v>6367.0157322002651</v>
      </c>
      <c r="T7" s="7">
        <f t="shared" si="26"/>
        <v>6526.191125505271</v>
      </c>
      <c r="U7" s="4">
        <f t="shared" si="10"/>
        <v>12893.206857705536</v>
      </c>
      <c r="V7" s="33">
        <f t="shared" si="27"/>
        <v>1088.3563808312592</v>
      </c>
      <c r="W7" s="35">
        <f t="shared" si="28"/>
        <v>9.2195693877135623E-2</v>
      </c>
      <c r="X7" s="28">
        <f>F7*1.045</f>
        <v>6459.7392622808511</v>
      </c>
      <c r="Y7" s="7">
        <f t="shared" si="29"/>
        <v>7024.966447730425</v>
      </c>
      <c r="Z7" s="4">
        <f t="shared" si="11"/>
        <v>13484.705710011276</v>
      </c>
      <c r="AA7" s="33">
        <f t="shared" si="30"/>
        <v>1679.8552331369992</v>
      </c>
      <c r="AB7" s="35">
        <f t="shared" si="31"/>
        <v>0.14230211864418263</v>
      </c>
      <c r="AC7" s="28">
        <f t="shared" si="12"/>
        <v>6552.462792361438</v>
      </c>
      <c r="AD7" s="7">
        <f t="shared" si="32"/>
        <v>7535.3322112156529</v>
      </c>
      <c r="AE7" s="4">
        <f t="shared" si="13"/>
        <v>14087.795003577092</v>
      </c>
      <c r="AF7" s="33">
        <f t="shared" si="33"/>
        <v>2282.944526702815</v>
      </c>
      <c r="AG7" s="35">
        <f t="shared" si="34"/>
        <v>0.193390380604575</v>
      </c>
      <c r="AH7" s="28">
        <f t="shared" si="14"/>
        <v>6645.186322442024</v>
      </c>
      <c r="AI7" s="7">
        <f t="shared" si="35"/>
        <v>8057.2884159609539</v>
      </c>
      <c r="AJ7" s="4">
        <f t="shared" si="15"/>
        <v>14702.474738402978</v>
      </c>
      <c r="AK7" s="33">
        <f t="shared" si="36"/>
        <v>2897.624261528701</v>
      </c>
      <c r="AL7" s="35">
        <f t="shared" si="37"/>
        <v>0.24546047975831223</v>
      </c>
      <c r="AM7" s="28">
        <f t="shared" si="16"/>
        <v>6737.9098525226109</v>
      </c>
      <c r="AN7" s="7">
        <f t="shared" si="38"/>
        <v>8590.8350619663288</v>
      </c>
      <c r="AO7" s="4">
        <f t="shared" si="17"/>
        <v>15328.74491448894</v>
      </c>
      <c r="AP7" s="33">
        <f t="shared" si="39"/>
        <v>3523.8944376146628</v>
      </c>
      <c r="AQ7" s="35">
        <f t="shared" si="40"/>
        <v>0.29851241610539486</v>
      </c>
      <c r="AR7" s="28">
        <f t="shared" si="41"/>
        <v>6737.9098525226109</v>
      </c>
      <c r="AS7" s="7">
        <f t="shared" si="42"/>
        <v>8759.2828082793949</v>
      </c>
      <c r="AT7" s="4">
        <f t="shared" si="18"/>
        <v>15497.192660802006</v>
      </c>
      <c r="AU7" s="33">
        <f t="shared" si="43"/>
        <v>3692.3421839277289</v>
      </c>
      <c r="AV7" s="35">
        <f t="shared" si="44"/>
        <v>0.31278178331534429</v>
      </c>
      <c r="AW7" s="28">
        <f t="shared" si="19"/>
        <v>6923.3569126837838</v>
      </c>
      <c r="AX7" s="7">
        <f t="shared" si="45"/>
        <v>9692.6996777572967</v>
      </c>
      <c r="AY7" s="4">
        <f t="shared" si="20"/>
        <v>16616.05659044108</v>
      </c>
      <c r="AZ7" s="33">
        <f t="shared" si="46"/>
        <v>4811.2061135668027</v>
      </c>
      <c r="BA7" s="35">
        <f t="shared" si="47"/>
        <v>0.40756180037959516</v>
      </c>
    </row>
    <row r="8" spans="1:53" ht="15.6" x14ac:dyDescent="0.3">
      <c r="A8" s="14" t="s">
        <v>3</v>
      </c>
      <c r="B8" s="15">
        <f t="shared" si="21"/>
        <v>8</v>
      </c>
      <c r="C8" s="10">
        <f t="shared" si="0"/>
        <v>6550.0065399089735</v>
      </c>
      <c r="D8" s="7">
        <f t="shared" si="1"/>
        <v>9170.0091558725617</v>
      </c>
      <c r="E8" s="4">
        <f t="shared" si="2"/>
        <v>15720.015695781534</v>
      </c>
      <c r="F8" s="10">
        <v>5848.2201249187256</v>
      </c>
      <c r="G8" s="7">
        <f t="shared" si="3"/>
        <v>5263.398112426853</v>
      </c>
      <c r="H8" s="7">
        <v>59.87</v>
      </c>
      <c r="I8" s="4">
        <f t="shared" si="22"/>
        <v>11171.488237345578</v>
      </c>
      <c r="J8" s="28">
        <f t="shared" si="4"/>
        <v>701.78641499024798</v>
      </c>
      <c r="K8" s="7">
        <f t="shared" si="5"/>
        <v>3906.6110434457087</v>
      </c>
      <c r="L8" s="4">
        <f t="shared" si="6"/>
        <v>4548.5274584359559</v>
      </c>
      <c r="M8" s="19">
        <f t="shared" si="7"/>
        <v>0.407155014784021</v>
      </c>
      <c r="N8" s="28">
        <f t="shared" si="48"/>
        <v>5935.9434267925062</v>
      </c>
      <c r="O8" s="7">
        <f t="shared" si="23"/>
        <v>5713.3455482877871</v>
      </c>
      <c r="P8" s="4">
        <f t="shared" si="8"/>
        <v>11649.288975080293</v>
      </c>
      <c r="Q8" s="33">
        <f t="shared" si="24"/>
        <v>477.80073773471486</v>
      </c>
      <c r="R8" s="35">
        <f t="shared" si="25"/>
        <v>4.2769658579369686E-2</v>
      </c>
      <c r="S8" s="28">
        <f t="shared" si="9"/>
        <v>6023.6667286662878</v>
      </c>
      <c r="T8" s="7">
        <f t="shared" si="26"/>
        <v>6174.258396882944</v>
      </c>
      <c r="U8" s="4">
        <f t="shared" si="10"/>
        <v>12197.925125549231</v>
      </c>
      <c r="V8" s="33">
        <f t="shared" si="27"/>
        <v>1026.4368882036524</v>
      </c>
      <c r="W8" s="35">
        <f t="shared" si="28"/>
        <v>9.1880049139051928E-2</v>
      </c>
      <c r="X8" s="28">
        <f>F8*1.045</f>
        <v>6111.3900305400675</v>
      </c>
      <c r="Y8" s="7">
        <f t="shared" si="29"/>
        <v>6646.1366582123228</v>
      </c>
      <c r="Z8" s="4">
        <f t="shared" si="11"/>
        <v>12757.52668875239</v>
      </c>
      <c r="AA8" s="33">
        <f t="shared" si="30"/>
        <v>1586.0384514068119</v>
      </c>
      <c r="AB8" s="35">
        <f t="shared" si="31"/>
        <v>0.14197199314096628</v>
      </c>
      <c r="AC8" s="28">
        <f t="shared" si="12"/>
        <v>6199.1133324138491</v>
      </c>
      <c r="AD8" s="7">
        <f t="shared" si="32"/>
        <v>7128.9803322759262</v>
      </c>
      <c r="AE8" s="4">
        <f t="shared" si="13"/>
        <v>13328.093664689775</v>
      </c>
      <c r="AF8" s="33">
        <f t="shared" si="33"/>
        <v>2156.6054273441969</v>
      </c>
      <c r="AG8" s="35">
        <f t="shared" si="34"/>
        <v>0.19304549058511303</v>
      </c>
      <c r="AH8" s="28">
        <f t="shared" si="14"/>
        <v>6286.8366342876297</v>
      </c>
      <c r="AI8" s="7">
        <f t="shared" si="35"/>
        <v>7622.7894190737507</v>
      </c>
      <c r="AJ8" s="4">
        <f t="shared" si="15"/>
        <v>13909.62605336138</v>
      </c>
      <c r="AK8" s="33">
        <f t="shared" si="36"/>
        <v>2738.1378160158019</v>
      </c>
      <c r="AL8" s="35">
        <f t="shared" si="37"/>
        <v>0.24510054147149171</v>
      </c>
      <c r="AM8" s="28">
        <f t="shared" si="16"/>
        <v>6374.5599361614113</v>
      </c>
      <c r="AN8" s="7">
        <f t="shared" si="38"/>
        <v>8127.5639186057988</v>
      </c>
      <c r="AO8" s="4">
        <f t="shared" si="17"/>
        <v>14502.123854767211</v>
      </c>
      <c r="AP8" s="33">
        <f t="shared" si="39"/>
        <v>3330.6356174216326</v>
      </c>
      <c r="AQ8" s="35">
        <f t="shared" si="40"/>
        <v>0.29813714580010281</v>
      </c>
      <c r="AR8" s="28">
        <f t="shared" si="41"/>
        <v>6374.5599361614113</v>
      </c>
      <c r="AS8" s="7">
        <f t="shared" si="42"/>
        <v>8286.9279170098343</v>
      </c>
      <c r="AT8" s="4">
        <f t="shared" si="18"/>
        <v>14661.487853171246</v>
      </c>
      <c r="AU8" s="33">
        <f t="shared" si="43"/>
        <v>3489.9996158256672</v>
      </c>
      <c r="AV8" s="35">
        <f t="shared" si="44"/>
        <v>0.31240238916054347</v>
      </c>
      <c r="AW8" s="28">
        <f t="shared" si="19"/>
        <v>6550.0065399089735</v>
      </c>
      <c r="AX8" s="7">
        <f t="shared" si="45"/>
        <v>9170.0091558725617</v>
      </c>
      <c r="AY8" s="4">
        <f t="shared" si="20"/>
        <v>15720.015695781534</v>
      </c>
      <c r="AZ8" s="33">
        <f t="shared" si="46"/>
        <v>4548.5274584359559</v>
      </c>
      <c r="BA8" s="35">
        <f t="shared" si="47"/>
        <v>0.407155014784021</v>
      </c>
    </row>
    <row r="9" spans="1:53" ht="15.6" x14ac:dyDescent="0.3">
      <c r="A9" s="14" t="s">
        <v>2</v>
      </c>
      <c r="B9" s="15">
        <f t="shared" si="21"/>
        <v>7</v>
      </c>
      <c r="C9" s="10">
        <f t="shared" si="0"/>
        <v>6359.229650397062</v>
      </c>
      <c r="D9" s="7">
        <f t="shared" si="1"/>
        <v>8902.9215105558869</v>
      </c>
      <c r="E9" s="4">
        <f t="shared" si="2"/>
        <v>15262.151160952948</v>
      </c>
      <c r="F9" s="10">
        <v>5677.8836164259474</v>
      </c>
      <c r="G9" s="7">
        <f t="shared" si="3"/>
        <v>5110.0952547833531</v>
      </c>
      <c r="H9" s="7">
        <v>59.87</v>
      </c>
      <c r="I9" s="4">
        <f t="shared" si="22"/>
        <v>10847.8488712093</v>
      </c>
      <c r="J9" s="28">
        <f t="shared" si="4"/>
        <v>681.34603397111459</v>
      </c>
      <c r="K9" s="7">
        <f t="shared" si="5"/>
        <v>3792.8262557725338</v>
      </c>
      <c r="L9" s="4">
        <f t="shared" si="6"/>
        <v>4414.3022897436476</v>
      </c>
      <c r="M9" s="19">
        <f t="shared" si="7"/>
        <v>0.40692881530267377</v>
      </c>
      <c r="N9" s="28">
        <f t="shared" si="48"/>
        <v>5763.051870672336</v>
      </c>
      <c r="O9" s="7">
        <f t="shared" si="23"/>
        <v>5546.9374255221237</v>
      </c>
      <c r="P9" s="4">
        <f t="shared" si="8"/>
        <v>11309.989296194461</v>
      </c>
      <c r="Q9" s="33">
        <f t="shared" si="24"/>
        <v>462.14042498516028</v>
      </c>
      <c r="R9" s="35">
        <f t="shared" si="25"/>
        <v>4.2602033866060082E-2</v>
      </c>
      <c r="S9" s="28">
        <f t="shared" si="9"/>
        <v>5848.2201249187256</v>
      </c>
      <c r="T9" s="7">
        <f t="shared" si="26"/>
        <v>5994.425628041693</v>
      </c>
      <c r="U9" s="4">
        <f t="shared" si="10"/>
        <v>11842.645752960419</v>
      </c>
      <c r="V9" s="33">
        <f t="shared" si="27"/>
        <v>994.79688175111914</v>
      </c>
      <c r="W9" s="35">
        <f t="shared" si="28"/>
        <v>9.1704529954446237E-2</v>
      </c>
      <c r="X9" s="28">
        <f>F9*1.045-0.01</f>
        <v>5933.378379165114</v>
      </c>
      <c r="Y9" s="7">
        <f t="shared" si="29"/>
        <v>6452.5489873420611</v>
      </c>
      <c r="Z9" s="4">
        <f t="shared" si="11"/>
        <v>12385.927366507174</v>
      </c>
      <c r="AA9" s="33">
        <f t="shared" si="30"/>
        <v>1538.0784952978738</v>
      </c>
      <c r="AB9" s="35">
        <f t="shared" si="31"/>
        <v>0.14178649735617227</v>
      </c>
      <c r="AC9" s="28">
        <f t="shared" si="12"/>
        <v>6018.5566334115047</v>
      </c>
      <c r="AD9" s="7">
        <f t="shared" si="32"/>
        <v>6921.3401284232295</v>
      </c>
      <c r="AE9" s="4">
        <f t="shared" si="13"/>
        <v>12939.896761834734</v>
      </c>
      <c r="AF9" s="33">
        <f t="shared" si="33"/>
        <v>2092.0478906254339</v>
      </c>
      <c r="AG9" s="35">
        <f t="shared" si="34"/>
        <v>0.19285370910520583</v>
      </c>
      <c r="AH9" s="28">
        <f t="shared" si="14"/>
        <v>6103.7248876578933</v>
      </c>
      <c r="AI9" s="7">
        <f t="shared" si="35"/>
        <v>7400.7664262851949</v>
      </c>
      <c r="AJ9" s="4">
        <f t="shared" si="15"/>
        <v>13504.491313943088</v>
      </c>
      <c r="AK9" s="33">
        <f t="shared" si="36"/>
        <v>2656.6424427337879</v>
      </c>
      <c r="AL9" s="35">
        <f t="shared" si="37"/>
        <v>0.24490039216757911</v>
      </c>
      <c r="AM9" s="28">
        <f t="shared" si="16"/>
        <v>6188.8931419042829</v>
      </c>
      <c r="AN9" s="7">
        <f t="shared" si="38"/>
        <v>7890.8387559279599</v>
      </c>
      <c r="AO9" s="4">
        <f t="shared" si="17"/>
        <v>14079.731897832244</v>
      </c>
      <c r="AP9" s="33">
        <f t="shared" si="39"/>
        <v>3231.8830266229434</v>
      </c>
      <c r="AQ9" s="35">
        <f t="shared" si="40"/>
        <v>0.29792847088794833</v>
      </c>
      <c r="AR9" s="28">
        <f t="shared" si="41"/>
        <v>6188.8931419042829</v>
      </c>
      <c r="AS9" s="7">
        <f t="shared" si="42"/>
        <v>8045.5610844755684</v>
      </c>
      <c r="AT9" s="4">
        <f t="shared" si="18"/>
        <v>14234.45422637985</v>
      </c>
      <c r="AU9" s="33">
        <f t="shared" si="43"/>
        <v>3386.60535517055</v>
      </c>
      <c r="AV9" s="35">
        <f t="shared" si="44"/>
        <v>0.31219142111748621</v>
      </c>
      <c r="AW9" s="28">
        <f t="shared" si="19"/>
        <v>6359.229650397062</v>
      </c>
      <c r="AX9" s="7">
        <f t="shared" si="45"/>
        <v>8902.9215105558869</v>
      </c>
      <c r="AY9" s="4">
        <f t="shared" si="20"/>
        <v>15262.151160952948</v>
      </c>
      <c r="AZ9" s="33">
        <f t="shared" si="46"/>
        <v>4414.3022897436476</v>
      </c>
      <c r="BA9" s="35">
        <f t="shared" si="47"/>
        <v>0.40692881530267377</v>
      </c>
    </row>
    <row r="10" spans="1:53" ht="15.6" x14ac:dyDescent="0.3">
      <c r="A10" s="14" t="s">
        <v>11</v>
      </c>
      <c r="B10" s="15">
        <f t="shared" si="21"/>
        <v>6</v>
      </c>
      <c r="C10" s="10">
        <f t="shared" si="0"/>
        <v>6174.0093693175359</v>
      </c>
      <c r="D10" s="7">
        <f t="shared" si="1"/>
        <v>8643.6131170445497</v>
      </c>
      <c r="E10" s="4">
        <f t="shared" si="2"/>
        <v>14817.622486362085</v>
      </c>
      <c r="F10" s="10">
        <v>5512.5083654620848</v>
      </c>
      <c r="G10" s="7">
        <f t="shared" si="3"/>
        <v>4961.2575289158767</v>
      </c>
      <c r="H10" s="7">
        <v>59.87</v>
      </c>
      <c r="I10" s="4">
        <f t="shared" si="22"/>
        <v>10533.635894377961</v>
      </c>
      <c r="J10" s="28">
        <f t="shared" si="4"/>
        <v>661.50100385545102</v>
      </c>
      <c r="K10" s="7">
        <f t="shared" si="5"/>
        <v>3682.3555881286729</v>
      </c>
      <c r="L10" s="4">
        <f t="shared" si="6"/>
        <v>4283.9865919841232</v>
      </c>
      <c r="M10" s="19">
        <f t="shared" si="7"/>
        <v>0.40669590585246856</v>
      </c>
      <c r="N10" s="28">
        <f t="shared" si="48"/>
        <v>5595.1959909440156</v>
      </c>
      <c r="O10" s="7">
        <f t="shared" si="23"/>
        <v>5385.3761412836147</v>
      </c>
      <c r="P10" s="4">
        <f t="shared" si="8"/>
        <v>10980.572132227629</v>
      </c>
      <c r="Q10" s="33">
        <f t="shared" si="24"/>
        <v>446.93623784966803</v>
      </c>
      <c r="R10" s="35">
        <f t="shared" si="25"/>
        <v>4.2429436742559896E-2</v>
      </c>
      <c r="S10" s="28">
        <f>F10*1.03+0.01</f>
        <v>5677.8936164259476</v>
      </c>
      <c r="T10" s="7">
        <f t="shared" si="26"/>
        <v>5819.840956836596</v>
      </c>
      <c r="U10" s="4">
        <f t="shared" si="10"/>
        <v>11497.734573262544</v>
      </c>
      <c r="V10" s="33">
        <f t="shared" si="27"/>
        <v>964.09867888458211</v>
      </c>
      <c r="W10" s="35">
        <f t="shared" si="28"/>
        <v>9.1525726591626666E-2</v>
      </c>
      <c r="X10" s="28">
        <f>F10*1.045</f>
        <v>5760.5712419078782</v>
      </c>
      <c r="Y10" s="7">
        <f t="shared" si="29"/>
        <v>6264.6212255748169</v>
      </c>
      <c r="Z10" s="4">
        <f t="shared" si="11"/>
        <v>12025.192467482695</v>
      </c>
      <c r="AA10" s="33">
        <f t="shared" si="30"/>
        <v>1491.5565731047336</v>
      </c>
      <c r="AB10" s="35">
        <f t="shared" si="31"/>
        <v>0.14159940480768002</v>
      </c>
      <c r="AC10" s="28">
        <f t="shared" si="12"/>
        <v>5843.2588673898099</v>
      </c>
      <c r="AD10" s="7">
        <f t="shared" si="32"/>
        <v>6719.747697498281</v>
      </c>
      <c r="AE10" s="4">
        <f t="shared" si="13"/>
        <v>12563.006564888092</v>
      </c>
      <c r="AF10" s="33">
        <f t="shared" si="33"/>
        <v>2029.3706705101304</v>
      </c>
      <c r="AG10" s="35">
        <f t="shared" si="34"/>
        <v>0.19265623863012496</v>
      </c>
      <c r="AH10" s="28">
        <f t="shared" si="14"/>
        <v>5925.9464928717407</v>
      </c>
      <c r="AI10" s="7">
        <f t="shared" si="35"/>
        <v>7185.2101226069854</v>
      </c>
      <c r="AJ10" s="4">
        <f t="shared" si="15"/>
        <v>13111.156615478725</v>
      </c>
      <c r="AK10" s="33">
        <f t="shared" si="36"/>
        <v>2577.5207211007637</v>
      </c>
      <c r="AL10" s="35">
        <f t="shared" si="37"/>
        <v>0.24469430564582592</v>
      </c>
      <c r="AM10" s="28">
        <f>F10*1.09+0.01</f>
        <v>6008.6441183536735</v>
      </c>
      <c r="AN10" s="7">
        <f t="shared" si="38"/>
        <v>7661.0212509009334</v>
      </c>
      <c r="AO10" s="4">
        <f t="shared" si="17"/>
        <v>13669.665369254606</v>
      </c>
      <c r="AP10" s="33">
        <f t="shared" si="39"/>
        <v>3136.0294748766446</v>
      </c>
      <c r="AQ10" s="35">
        <f t="shared" si="40"/>
        <v>0.29771576560287355</v>
      </c>
      <c r="AR10" s="28">
        <f t="shared" si="41"/>
        <v>6008.6341183536733</v>
      </c>
      <c r="AS10" s="7">
        <f t="shared" si="42"/>
        <v>7811.2243538597759</v>
      </c>
      <c r="AT10" s="4">
        <f t="shared" si="18"/>
        <v>13819.858472213449</v>
      </c>
      <c r="AU10" s="33">
        <f t="shared" si="43"/>
        <v>3286.2225778354878</v>
      </c>
      <c r="AV10" s="35">
        <f t="shared" si="44"/>
        <v>0.3119741949301113</v>
      </c>
      <c r="AW10" s="28">
        <f t="shared" si="19"/>
        <v>6174.0093693175359</v>
      </c>
      <c r="AX10" s="7">
        <f t="shared" si="45"/>
        <v>8643.6131170445497</v>
      </c>
      <c r="AY10" s="4">
        <f t="shared" si="20"/>
        <v>14817.622486362085</v>
      </c>
      <c r="AZ10" s="33">
        <f t="shared" si="46"/>
        <v>4283.9865919841232</v>
      </c>
      <c r="BA10" s="35">
        <f t="shared" si="47"/>
        <v>0.40669590585246856</v>
      </c>
    </row>
    <row r="11" spans="1:53" ht="15.6" x14ac:dyDescent="0.3">
      <c r="A11" s="14" t="s">
        <v>10</v>
      </c>
      <c r="B11" s="15">
        <f t="shared" si="21"/>
        <v>5</v>
      </c>
      <c r="C11" s="10">
        <f t="shared" si="0"/>
        <v>5994.183853706345</v>
      </c>
      <c r="D11" s="7">
        <f t="shared" si="1"/>
        <v>8391.8573951888829</v>
      </c>
      <c r="E11" s="4">
        <f t="shared" si="2"/>
        <v>14386.041248895228</v>
      </c>
      <c r="F11" s="10">
        <v>5351.9498693806645</v>
      </c>
      <c r="G11" s="7">
        <f t="shared" si="3"/>
        <v>4816.7548824425985</v>
      </c>
      <c r="H11" s="7">
        <v>59.87</v>
      </c>
      <c r="I11" s="4">
        <f t="shared" si="22"/>
        <v>10228.574751823264</v>
      </c>
      <c r="J11" s="28">
        <f t="shared" si="4"/>
        <v>642.23398432568047</v>
      </c>
      <c r="K11" s="7">
        <f t="shared" si="5"/>
        <v>3575.1025127462844</v>
      </c>
      <c r="L11" s="4">
        <f t="shared" si="6"/>
        <v>4157.4664970719641</v>
      </c>
      <c r="M11" s="19">
        <f t="shared" si="7"/>
        <v>0.40645608972363306</v>
      </c>
      <c r="N11" s="28">
        <f t="shared" si="48"/>
        <v>5432.2291174213742</v>
      </c>
      <c r="O11" s="7">
        <f t="shared" si="23"/>
        <v>5228.5205255180726</v>
      </c>
      <c r="P11" s="4">
        <f t="shared" si="8"/>
        <v>10660.749642939447</v>
      </c>
      <c r="Q11" s="33">
        <f t="shared" si="24"/>
        <v>432.17489111618306</v>
      </c>
      <c r="R11" s="35">
        <f t="shared" si="25"/>
        <v>4.2251721437451199E-2</v>
      </c>
      <c r="S11" s="28">
        <f t="shared" ref="S11:S25" si="49">F11*1.03</f>
        <v>5512.5083654620848</v>
      </c>
      <c r="T11" s="7">
        <f t="shared" si="26"/>
        <v>5650.3210745986362</v>
      </c>
      <c r="U11" s="4">
        <f t="shared" si="10"/>
        <v>11162.829440060721</v>
      </c>
      <c r="V11" s="33">
        <f t="shared" si="27"/>
        <v>934.25468823745723</v>
      </c>
      <c r="W11" s="35">
        <f t="shared" si="28"/>
        <v>9.1337719174504201E-2</v>
      </c>
      <c r="X11" s="28">
        <f>F11*1.045</f>
        <v>5592.7876135027936</v>
      </c>
      <c r="Y11" s="7">
        <f t="shared" si="29"/>
        <v>6082.1565296842873</v>
      </c>
      <c r="Z11" s="4">
        <f t="shared" si="11"/>
        <v>11674.94414318708</v>
      </c>
      <c r="AA11" s="33">
        <f t="shared" si="30"/>
        <v>1446.3693913638162</v>
      </c>
      <c r="AB11" s="35">
        <f t="shared" si="31"/>
        <v>0.14140478282235733</v>
      </c>
      <c r="AC11" s="28">
        <f t="shared" si="12"/>
        <v>5673.0668615435043</v>
      </c>
      <c r="AD11" s="7">
        <f t="shared" si="32"/>
        <v>6524.0268907750296</v>
      </c>
      <c r="AE11" s="4">
        <f t="shared" si="13"/>
        <v>12197.093752318535</v>
      </c>
      <c r="AF11" s="33">
        <f t="shared" si="33"/>
        <v>1968.519000495271</v>
      </c>
      <c r="AG11" s="35">
        <f t="shared" si="34"/>
        <v>0.1924529123810117</v>
      </c>
      <c r="AH11" s="28">
        <f t="shared" si="14"/>
        <v>5753.346109584214</v>
      </c>
      <c r="AI11" s="7">
        <f t="shared" si="35"/>
        <v>6975.9321578708586</v>
      </c>
      <c r="AJ11" s="4">
        <f t="shared" si="15"/>
        <v>12729.278267455073</v>
      </c>
      <c r="AK11" s="33">
        <f t="shared" si="36"/>
        <v>2500.7035156318088</v>
      </c>
      <c r="AL11" s="35">
        <f t="shared" si="37"/>
        <v>0.24448210785046601</v>
      </c>
      <c r="AM11" s="28">
        <f>F11*1.09</f>
        <v>5833.6253576249246</v>
      </c>
      <c r="AN11" s="7">
        <f t="shared" si="38"/>
        <v>7437.872330971778</v>
      </c>
      <c r="AO11" s="4">
        <f t="shared" si="17"/>
        <v>13271.497688596703</v>
      </c>
      <c r="AP11" s="33">
        <f t="shared" si="39"/>
        <v>3042.9229367734388</v>
      </c>
      <c r="AQ11" s="35">
        <f t="shared" si="40"/>
        <v>0.2974923692307212</v>
      </c>
      <c r="AR11" s="28">
        <f t="shared" si="41"/>
        <v>5833.6253576249246</v>
      </c>
      <c r="AS11" s="7">
        <f t="shared" si="42"/>
        <v>7583.7129649124026</v>
      </c>
      <c r="AT11" s="4">
        <f t="shared" si="18"/>
        <v>13417.338322537327</v>
      </c>
      <c r="AU11" s="33">
        <f t="shared" si="43"/>
        <v>3188.7635707140635</v>
      </c>
      <c r="AV11" s="35">
        <f t="shared" si="44"/>
        <v>0.31175052713435564</v>
      </c>
      <c r="AW11" s="28">
        <f t="shared" si="19"/>
        <v>5994.183853706345</v>
      </c>
      <c r="AX11" s="7">
        <f t="shared" si="45"/>
        <v>8391.8573951888829</v>
      </c>
      <c r="AY11" s="4">
        <f t="shared" si="20"/>
        <v>14386.041248895228</v>
      </c>
      <c r="AZ11" s="33">
        <f t="shared" si="46"/>
        <v>4157.4664970719641</v>
      </c>
      <c r="BA11" s="35">
        <f t="shared" si="47"/>
        <v>0.40645608972363306</v>
      </c>
    </row>
    <row r="12" spans="1:53" ht="15.6" x14ac:dyDescent="0.3">
      <c r="A12" s="14" t="s">
        <v>1</v>
      </c>
      <c r="B12" s="15">
        <f t="shared" si="21"/>
        <v>4</v>
      </c>
      <c r="C12" s="10">
        <f t="shared" si="0"/>
        <v>5819.5959744721795</v>
      </c>
      <c r="D12" s="7">
        <f t="shared" si="1"/>
        <v>8147.4343642610511</v>
      </c>
      <c r="E12" s="4">
        <f t="shared" si="2"/>
        <v>13967.030338733231</v>
      </c>
      <c r="F12" s="10">
        <v>5196.0678343501595</v>
      </c>
      <c r="G12" s="7">
        <f t="shared" si="3"/>
        <v>4676.4610509151435</v>
      </c>
      <c r="H12" s="7">
        <v>59.87</v>
      </c>
      <c r="I12" s="4">
        <f t="shared" si="22"/>
        <v>9932.3988852653038</v>
      </c>
      <c r="J12" s="28">
        <f t="shared" si="4"/>
        <v>623.52814012201998</v>
      </c>
      <c r="K12" s="7">
        <f t="shared" si="5"/>
        <v>3470.9733133459076</v>
      </c>
      <c r="L12" s="4">
        <f t="shared" si="6"/>
        <v>4034.6314534679277</v>
      </c>
      <c r="M12" s="19">
        <f t="shared" si="7"/>
        <v>0.40620916458090467</v>
      </c>
      <c r="N12" s="28">
        <f t="shared" si="48"/>
        <v>5274.0088518654111</v>
      </c>
      <c r="O12" s="7">
        <f t="shared" si="23"/>
        <v>5076.2335199204581</v>
      </c>
      <c r="P12" s="4">
        <f t="shared" si="8"/>
        <v>10350.242371785869</v>
      </c>
      <c r="Q12" s="33">
        <f t="shared" si="24"/>
        <v>417.84348652056542</v>
      </c>
      <c r="R12" s="35">
        <f t="shared" si="25"/>
        <v>4.2068738010556092E-2</v>
      </c>
      <c r="S12" s="28">
        <f t="shared" si="49"/>
        <v>5351.9498693806645</v>
      </c>
      <c r="T12" s="7">
        <f t="shared" si="26"/>
        <v>5485.748616115181</v>
      </c>
      <c r="U12" s="4">
        <f t="shared" si="10"/>
        <v>10837.698485495846</v>
      </c>
      <c r="V12" s="33">
        <f t="shared" si="27"/>
        <v>905.29960023054264</v>
      </c>
      <c r="W12" s="35">
        <f t="shared" si="28"/>
        <v>9.1146117940707455E-2</v>
      </c>
      <c r="X12" s="28">
        <f>F12*1.045</f>
        <v>5429.8908868959161</v>
      </c>
      <c r="Y12" s="7">
        <f t="shared" si="29"/>
        <v>5905.0063394993085</v>
      </c>
      <c r="Z12" s="4">
        <f t="shared" si="11"/>
        <v>11334.897226395224</v>
      </c>
      <c r="AA12" s="33">
        <f t="shared" si="30"/>
        <v>1402.4983411299199</v>
      </c>
      <c r="AB12" s="35">
        <f t="shared" si="31"/>
        <v>0.1412043915403482</v>
      </c>
      <c r="AC12" s="28">
        <f t="shared" si="12"/>
        <v>5507.8319044111695</v>
      </c>
      <c r="AD12" s="7">
        <f t="shared" si="32"/>
        <v>6334.0066900728443</v>
      </c>
      <c r="AE12" s="4">
        <f t="shared" si="13"/>
        <v>11841.838594484014</v>
      </c>
      <c r="AF12" s="33">
        <f t="shared" si="33"/>
        <v>1909.43970921871</v>
      </c>
      <c r="AG12" s="35">
        <f t="shared" si="34"/>
        <v>0.1922435588094796</v>
      </c>
      <c r="AH12" s="28">
        <f>F12*1.075+0.01</f>
        <v>5585.7829219264213</v>
      </c>
      <c r="AI12" s="7">
        <f t="shared" si="35"/>
        <v>6772.7617928357849</v>
      </c>
      <c r="AJ12" s="4">
        <f t="shared" si="15"/>
        <v>12358.544714762207</v>
      </c>
      <c r="AK12" s="33">
        <f t="shared" si="36"/>
        <v>2426.1458294969034</v>
      </c>
      <c r="AL12" s="35">
        <f t="shared" si="37"/>
        <v>0.24426584730664477</v>
      </c>
      <c r="AM12" s="28">
        <f>F12*1.09+0.01</f>
        <v>5663.7239394416747</v>
      </c>
      <c r="AN12" s="7">
        <f t="shared" si="38"/>
        <v>7221.2480227881351</v>
      </c>
      <c r="AO12" s="4">
        <f t="shared" si="17"/>
        <v>12884.971962229811</v>
      </c>
      <c r="AP12" s="33">
        <f t="shared" si="39"/>
        <v>2952.573076964507</v>
      </c>
      <c r="AQ12" s="35">
        <f t="shared" si="40"/>
        <v>0.29726686484013887</v>
      </c>
      <c r="AR12" s="28">
        <f t="shared" si="41"/>
        <v>5663.7139394416745</v>
      </c>
      <c r="AS12" s="7">
        <f t="shared" si="42"/>
        <v>7362.8281212741767</v>
      </c>
      <c r="AT12" s="4">
        <f t="shared" si="18"/>
        <v>13026.542060715852</v>
      </c>
      <c r="AU12" s="33">
        <f t="shared" si="43"/>
        <v>3094.1431754505484</v>
      </c>
      <c r="AV12" s="35">
        <f t="shared" si="44"/>
        <v>0.31152022901946724</v>
      </c>
      <c r="AW12" s="28">
        <f t="shared" si="19"/>
        <v>5819.5959744721795</v>
      </c>
      <c r="AX12" s="7">
        <f t="shared" si="45"/>
        <v>8147.4343642610511</v>
      </c>
      <c r="AY12" s="4">
        <f t="shared" si="20"/>
        <v>13967.030338733231</v>
      </c>
      <c r="AZ12" s="33">
        <f t="shared" si="46"/>
        <v>4034.6314534679277</v>
      </c>
      <c r="BA12" s="35">
        <f t="shared" si="47"/>
        <v>0.40620916458090467</v>
      </c>
    </row>
    <row r="13" spans="1:53" ht="15.6" x14ac:dyDescent="0.3">
      <c r="A13" s="14"/>
      <c r="B13" s="15">
        <f t="shared" si="21"/>
        <v>3</v>
      </c>
      <c r="C13" s="10">
        <f>F13*(1+0.12)-0.01</f>
        <v>5505.7572416955345</v>
      </c>
      <c r="D13" s="7">
        <f t="shared" si="1"/>
        <v>7708.0601383737476</v>
      </c>
      <c r="E13" s="4">
        <f t="shared" si="2"/>
        <v>13213.817380069282</v>
      </c>
      <c r="F13" s="10">
        <v>4915.8636086567267</v>
      </c>
      <c r="G13" s="7">
        <f t="shared" si="3"/>
        <v>4424.2772477910539</v>
      </c>
      <c r="H13" s="7">
        <v>59.87</v>
      </c>
      <c r="I13" s="4">
        <f t="shared" si="22"/>
        <v>9400.0108564477814</v>
      </c>
      <c r="J13" s="28">
        <f t="shared" si="4"/>
        <v>589.89363303880782</v>
      </c>
      <c r="K13" s="7">
        <f t="shared" si="5"/>
        <v>3283.7828905826937</v>
      </c>
      <c r="L13" s="4">
        <f t="shared" si="6"/>
        <v>3813.8065236215007</v>
      </c>
      <c r="M13" s="19">
        <f t="shared" si="7"/>
        <v>0.40572362967064907</v>
      </c>
      <c r="N13" s="28">
        <f t="shared" si="48"/>
        <v>4989.6015627865772</v>
      </c>
      <c r="O13" s="7">
        <f t="shared" si="23"/>
        <v>4802.4915041820805</v>
      </c>
      <c r="P13" s="4">
        <f t="shared" si="8"/>
        <v>9792.0930669686568</v>
      </c>
      <c r="Q13" s="33">
        <f t="shared" si="24"/>
        <v>392.08221052087538</v>
      </c>
      <c r="R13" s="35">
        <f t="shared" si="25"/>
        <v>4.1710825286114757E-2</v>
      </c>
      <c r="S13" s="28">
        <f t="shared" si="49"/>
        <v>5063.3395169164287</v>
      </c>
      <c r="T13" s="7">
        <f t="shared" si="26"/>
        <v>5189.9230048393392</v>
      </c>
      <c r="U13" s="4">
        <f t="shared" si="10"/>
        <v>10253.262521755769</v>
      </c>
      <c r="V13" s="33">
        <f t="shared" si="27"/>
        <v>853.25166530798742</v>
      </c>
      <c r="W13" s="35">
        <f t="shared" si="28"/>
        <v>9.0771348920593381E-2</v>
      </c>
      <c r="X13" s="28">
        <f>F13*1.045-0.01</f>
        <v>5137.067471046279</v>
      </c>
      <c r="Y13" s="7">
        <f t="shared" si="29"/>
        <v>5586.5608747628276</v>
      </c>
      <c r="Z13" s="4">
        <f t="shared" si="11"/>
        <v>10723.628345809106</v>
      </c>
      <c r="AA13" s="33">
        <f t="shared" si="30"/>
        <v>1323.6174893613243</v>
      </c>
      <c r="AB13" s="35">
        <f t="shared" si="31"/>
        <v>0.14081020858113275</v>
      </c>
      <c r="AC13" s="28">
        <f t="shared" si="12"/>
        <v>5210.8154251761307</v>
      </c>
      <c r="AD13" s="7">
        <f t="shared" si="32"/>
        <v>5992.4377389525498</v>
      </c>
      <c r="AE13" s="4">
        <f t="shared" si="13"/>
        <v>11203.253164128681</v>
      </c>
      <c r="AF13" s="33">
        <f t="shared" si="33"/>
        <v>1803.2423076808991</v>
      </c>
      <c r="AG13" s="35">
        <f t="shared" si="34"/>
        <v>0.1918340664940823</v>
      </c>
      <c r="AH13" s="28">
        <f>F13*1.075</f>
        <v>5284.5533793059813</v>
      </c>
      <c r="AI13" s="7">
        <f t="shared" si="35"/>
        <v>6407.5209724085016</v>
      </c>
      <c r="AJ13" s="4">
        <f t="shared" si="15"/>
        <v>11692.074351714484</v>
      </c>
      <c r="AK13" s="33">
        <f t="shared" si="36"/>
        <v>2292.0634952667024</v>
      </c>
      <c r="AL13" s="35">
        <f t="shared" si="37"/>
        <v>0.24383626043309295</v>
      </c>
      <c r="AM13" s="28">
        <f>F13*1.09</f>
        <v>5358.2913334358327</v>
      </c>
      <c r="AN13" s="7">
        <f t="shared" si="38"/>
        <v>6831.8214501306866</v>
      </c>
      <c r="AO13" s="4">
        <f t="shared" si="17"/>
        <v>12190.112783566519</v>
      </c>
      <c r="AP13" s="33">
        <f t="shared" si="39"/>
        <v>2790.1019271187379</v>
      </c>
      <c r="AQ13" s="35">
        <f t="shared" si="40"/>
        <v>0.29681901114028114</v>
      </c>
      <c r="AR13" s="28">
        <f t="shared" si="41"/>
        <v>5358.2913334358327</v>
      </c>
      <c r="AS13" s="7">
        <f t="shared" si="42"/>
        <v>6965.7787334665827</v>
      </c>
      <c r="AT13" s="4">
        <f t="shared" si="18"/>
        <v>12324.070066902415</v>
      </c>
      <c r="AU13" s="33">
        <f t="shared" si="43"/>
        <v>2924.059210454634</v>
      </c>
      <c r="AV13" s="35">
        <f t="shared" si="44"/>
        <v>0.31106976950446008</v>
      </c>
      <c r="AW13" s="28">
        <f>F13*1.12-0.01</f>
        <v>5505.7572416955345</v>
      </c>
      <c r="AX13" s="7">
        <f t="shared" si="45"/>
        <v>7708.0601383737476</v>
      </c>
      <c r="AY13" s="4">
        <f t="shared" si="20"/>
        <v>13213.817380069282</v>
      </c>
      <c r="AZ13" s="33">
        <f t="shared" si="46"/>
        <v>3813.8065236215007</v>
      </c>
      <c r="BA13" s="35">
        <f t="shared" si="47"/>
        <v>0.40572362967064907</v>
      </c>
    </row>
    <row r="14" spans="1:53" ht="15.6" x14ac:dyDescent="0.3">
      <c r="A14" s="14"/>
      <c r="B14" s="15">
        <f t="shared" si="21"/>
        <v>2</v>
      </c>
      <c r="C14" s="10">
        <f>F14*(1+0.12)-0.01</f>
        <v>5345.3950890247907</v>
      </c>
      <c r="D14" s="7">
        <f t="shared" si="1"/>
        <v>7483.5531246347064</v>
      </c>
      <c r="E14" s="4">
        <f t="shared" si="2"/>
        <v>12828.948213659496</v>
      </c>
      <c r="F14" s="10">
        <v>4772.6831152007053</v>
      </c>
      <c r="G14" s="7">
        <f t="shared" si="3"/>
        <v>4295.4148036806346</v>
      </c>
      <c r="H14" s="7">
        <v>59.87</v>
      </c>
      <c r="I14" s="4">
        <f t="shared" si="22"/>
        <v>9127.9679188813407</v>
      </c>
      <c r="J14" s="28">
        <f t="shared" si="4"/>
        <v>572.71197382408536</v>
      </c>
      <c r="K14" s="7">
        <f t="shared" si="5"/>
        <v>3188.1383209540718</v>
      </c>
      <c r="L14" s="4">
        <f t="shared" si="6"/>
        <v>3700.9802947781554</v>
      </c>
      <c r="M14" s="19">
        <f t="shared" si="7"/>
        <v>0.40545500681730284</v>
      </c>
      <c r="N14" s="28">
        <f t="shared" si="48"/>
        <v>4844.2733619287155</v>
      </c>
      <c r="O14" s="7">
        <f t="shared" si="23"/>
        <v>4662.6131108563886</v>
      </c>
      <c r="P14" s="4">
        <f t="shared" si="8"/>
        <v>9506.8864727851033</v>
      </c>
      <c r="Q14" s="33">
        <f t="shared" si="24"/>
        <v>378.91855390376259</v>
      </c>
      <c r="R14" s="35">
        <f t="shared" si="25"/>
        <v>4.1511819199097293E-2</v>
      </c>
      <c r="S14" s="28">
        <f t="shared" si="49"/>
        <v>4915.8636086567267</v>
      </c>
      <c r="T14" s="7">
        <f t="shared" si="26"/>
        <v>5038.760198873144</v>
      </c>
      <c r="U14" s="4">
        <f t="shared" si="10"/>
        <v>9954.6238075298716</v>
      </c>
      <c r="V14" s="33">
        <f t="shared" si="27"/>
        <v>826.65588864853089</v>
      </c>
      <c r="W14" s="35">
        <f t="shared" si="28"/>
        <v>9.0562970421771596E-2</v>
      </c>
      <c r="X14" s="28">
        <f>F14*1.045</f>
        <v>4987.4538553847369</v>
      </c>
      <c r="Y14" s="7">
        <f t="shared" si="29"/>
        <v>5423.8560677309006</v>
      </c>
      <c r="Z14" s="4">
        <f t="shared" si="11"/>
        <v>10411.309923115638</v>
      </c>
      <c r="AA14" s="33">
        <f t="shared" si="30"/>
        <v>1283.3420042342968</v>
      </c>
      <c r="AB14" s="35">
        <f t="shared" si="31"/>
        <v>0.14059449108926911</v>
      </c>
      <c r="AC14" s="28">
        <f t="shared" si="12"/>
        <v>5059.0441021127481</v>
      </c>
      <c r="AD14" s="7">
        <f t="shared" si="32"/>
        <v>5817.9007174296603</v>
      </c>
      <c r="AE14" s="4">
        <f t="shared" si="13"/>
        <v>10876.944819542408</v>
      </c>
      <c r="AF14" s="33">
        <f t="shared" si="33"/>
        <v>1748.9769006610677</v>
      </c>
      <c r="AG14" s="35">
        <f t="shared" si="34"/>
        <v>0.1916063812015906</v>
      </c>
      <c r="AH14" s="28">
        <f>F14*1.075</f>
        <v>5130.6343488407583</v>
      </c>
      <c r="AI14" s="7">
        <f t="shared" si="35"/>
        <v>6220.8941479694186</v>
      </c>
      <c r="AJ14" s="4">
        <f t="shared" si="15"/>
        <v>11351.528496810177</v>
      </c>
      <c r="AK14" s="33">
        <f t="shared" si="36"/>
        <v>2223.5605779288362</v>
      </c>
      <c r="AL14" s="35">
        <f t="shared" si="37"/>
        <v>0.24359864075873527</v>
      </c>
      <c r="AM14" s="28">
        <f>F14*1.09</f>
        <v>5202.2245955687695</v>
      </c>
      <c r="AN14" s="7">
        <f t="shared" si="38"/>
        <v>6632.8363593501808</v>
      </c>
      <c r="AO14" s="4">
        <f t="shared" si="17"/>
        <v>11835.06095491895</v>
      </c>
      <c r="AP14" s="33">
        <f t="shared" si="39"/>
        <v>2707.0930360376096</v>
      </c>
      <c r="AQ14" s="35">
        <f t="shared" si="40"/>
        <v>0.29657126976070397</v>
      </c>
      <c r="AR14" s="28">
        <f t="shared" si="41"/>
        <v>5202.2245955687695</v>
      </c>
      <c r="AS14" s="7">
        <f t="shared" si="42"/>
        <v>6762.891974239401</v>
      </c>
      <c r="AT14" s="4">
        <f t="shared" si="18"/>
        <v>11965.116569808171</v>
      </c>
      <c r="AU14" s="33">
        <f t="shared" si="43"/>
        <v>2837.1486509268307</v>
      </c>
      <c r="AV14" s="35">
        <f t="shared" si="44"/>
        <v>0.31081930569214045</v>
      </c>
      <c r="AW14" s="28">
        <f>F14*1.12-0.01</f>
        <v>5345.3950890247907</v>
      </c>
      <c r="AX14" s="7">
        <f t="shared" si="45"/>
        <v>7483.5531246347064</v>
      </c>
      <c r="AY14" s="4">
        <f t="shared" si="20"/>
        <v>12828.948213659496</v>
      </c>
      <c r="AZ14" s="33">
        <f t="shared" si="46"/>
        <v>3700.9802947781554</v>
      </c>
      <c r="BA14" s="35">
        <f t="shared" si="47"/>
        <v>0.40545500681730284</v>
      </c>
    </row>
    <row r="15" spans="1:53" ht="16.2" thickBot="1" x14ac:dyDescent="0.35">
      <c r="A15" s="16"/>
      <c r="B15" s="17">
        <f t="shared" si="21"/>
        <v>1</v>
      </c>
      <c r="C15" s="11">
        <f>F15*(1+0.12)</f>
        <v>5189.7136786648452</v>
      </c>
      <c r="D15" s="8">
        <f t="shared" si="1"/>
        <v>7265.5991501307826</v>
      </c>
      <c r="E15" s="5">
        <f t="shared" si="2"/>
        <v>12455.312828795628</v>
      </c>
      <c r="F15" s="11">
        <v>4633.6729273793253</v>
      </c>
      <c r="G15" s="8">
        <f t="shared" si="3"/>
        <v>4170.3056346413932</v>
      </c>
      <c r="H15" s="8">
        <v>59.87</v>
      </c>
      <c r="I15" s="5">
        <f t="shared" si="22"/>
        <v>8863.8485620207193</v>
      </c>
      <c r="J15" s="29">
        <f t="shared" si="4"/>
        <v>556.04075128551995</v>
      </c>
      <c r="K15" s="8">
        <f t="shared" si="5"/>
        <v>3095.2935154893894</v>
      </c>
      <c r="L15" s="5">
        <f t="shared" si="6"/>
        <v>3591.4642667749085</v>
      </c>
      <c r="M15" s="26">
        <f t="shared" si="7"/>
        <v>0.40518114018366658</v>
      </c>
      <c r="N15" s="29">
        <f t="shared" si="48"/>
        <v>4703.1780212900148</v>
      </c>
      <c r="O15" s="8">
        <f t="shared" si="23"/>
        <v>4526.8088454916397</v>
      </c>
      <c r="P15" s="5">
        <f t="shared" si="8"/>
        <v>9229.9868667816554</v>
      </c>
      <c r="Q15" s="36">
        <f t="shared" si="24"/>
        <v>366.13830476093608</v>
      </c>
      <c r="R15" s="37">
        <f t="shared" si="25"/>
        <v>4.1306922404985943E-2</v>
      </c>
      <c r="S15" s="29">
        <f t="shared" si="49"/>
        <v>4772.6831152007053</v>
      </c>
      <c r="T15" s="8">
        <f t="shared" si="26"/>
        <v>4892.0001930807221</v>
      </c>
      <c r="U15" s="5">
        <f t="shared" si="10"/>
        <v>9664.6833082814264</v>
      </c>
      <c r="V15" s="36">
        <f t="shared" si="27"/>
        <v>800.83474626070711</v>
      </c>
      <c r="W15" s="37">
        <f t="shared" si="28"/>
        <v>9.0348423786488774E-2</v>
      </c>
      <c r="X15" s="29">
        <f>F15*1.045</f>
        <v>4842.1882091113948</v>
      </c>
      <c r="Y15" s="8">
        <f t="shared" si="29"/>
        <v>5265.8796774086413</v>
      </c>
      <c r="Z15" s="5">
        <f t="shared" si="11"/>
        <v>10108.067886520035</v>
      </c>
      <c r="AA15" s="36">
        <f t="shared" si="30"/>
        <v>1244.2193244993159</v>
      </c>
      <c r="AB15" s="37">
        <f t="shared" si="31"/>
        <v>0.14037010174457079</v>
      </c>
      <c r="AC15" s="29">
        <f t="shared" si="12"/>
        <v>4911.6933030220853</v>
      </c>
      <c r="AD15" s="8">
        <f t="shared" si="32"/>
        <v>5648.4472984753975</v>
      </c>
      <c r="AE15" s="5">
        <f t="shared" si="13"/>
        <v>10560.140601497482</v>
      </c>
      <c r="AF15" s="36">
        <f t="shared" si="33"/>
        <v>1696.2920394767625</v>
      </c>
      <c r="AG15" s="37">
        <f t="shared" si="34"/>
        <v>0.19137195627923201</v>
      </c>
      <c r="AH15" s="29">
        <f>F15*1.075</f>
        <v>4981.1983969327748</v>
      </c>
      <c r="AI15" s="8">
        <f t="shared" si="35"/>
        <v>6039.7030562809887</v>
      </c>
      <c r="AJ15" s="5">
        <f t="shared" si="15"/>
        <v>11020.901453213763</v>
      </c>
      <c r="AK15" s="36">
        <f t="shared" si="36"/>
        <v>2157.0528911930433</v>
      </c>
      <c r="AL15" s="37">
        <f t="shared" si="37"/>
        <v>0.24335398739047198</v>
      </c>
      <c r="AM15" s="29">
        <f>F15*1.09</f>
        <v>5050.7034908434653</v>
      </c>
      <c r="AN15" s="8">
        <f t="shared" si="38"/>
        <v>6439.6469508254177</v>
      </c>
      <c r="AO15" s="5">
        <f t="shared" si="17"/>
        <v>11490.350441668883</v>
      </c>
      <c r="AP15" s="36">
        <f t="shared" si="39"/>
        <v>2626.5018796481636</v>
      </c>
      <c r="AQ15" s="37">
        <f t="shared" si="40"/>
        <v>0.29631619507829132</v>
      </c>
      <c r="AR15" s="29">
        <f t="shared" si="41"/>
        <v>5050.7034908434653</v>
      </c>
      <c r="AS15" s="8">
        <f t="shared" si="42"/>
        <v>6565.9145380965047</v>
      </c>
      <c r="AT15" s="5">
        <f t="shared" si="18"/>
        <v>11616.618028939971</v>
      </c>
      <c r="AU15" s="36">
        <f t="shared" si="43"/>
        <v>2752.7694669192515</v>
      </c>
      <c r="AV15" s="37">
        <f t="shared" si="44"/>
        <v>0.31056142799123976</v>
      </c>
      <c r="AW15" s="29">
        <f>F15*1.12</f>
        <v>5189.7136786648452</v>
      </c>
      <c r="AX15" s="8">
        <f t="shared" si="45"/>
        <v>7265.5991501307826</v>
      </c>
      <c r="AY15" s="5">
        <f t="shared" si="20"/>
        <v>12455.312828795628</v>
      </c>
      <c r="AZ15" s="36">
        <f t="shared" si="46"/>
        <v>3591.4642667749085</v>
      </c>
      <c r="BA15" s="37">
        <f t="shared" si="47"/>
        <v>0.40518114018366658</v>
      </c>
    </row>
    <row r="16" spans="1:53" ht="15.6" x14ac:dyDescent="0.3">
      <c r="A16" s="12"/>
      <c r="B16" s="13">
        <v>13</v>
      </c>
      <c r="C16" s="22">
        <f>F16*(1+0.12)+0.01</f>
        <v>4749.3331874611367</v>
      </c>
      <c r="D16" s="23">
        <f t="shared" si="1"/>
        <v>6649.0664624455912</v>
      </c>
      <c r="E16" s="24">
        <f t="shared" si="2"/>
        <v>11398.399649906729</v>
      </c>
      <c r="F16" s="22">
        <v>4240.4671316617287</v>
      </c>
      <c r="G16" s="23">
        <f t="shared" si="3"/>
        <v>3816.4204184955561</v>
      </c>
      <c r="H16" s="23">
        <v>59.87</v>
      </c>
      <c r="I16" s="24">
        <f t="shared" si="22"/>
        <v>8116.7575501572846</v>
      </c>
      <c r="J16" s="27">
        <f t="shared" si="4"/>
        <v>508.86605579940806</v>
      </c>
      <c r="K16" s="23">
        <f t="shared" si="5"/>
        <v>2832.6460439500352</v>
      </c>
      <c r="L16" s="24">
        <f t="shared" si="6"/>
        <v>3281.6420997494442</v>
      </c>
      <c r="M16" s="25">
        <f t="shared" si="7"/>
        <v>0.40430456120817027</v>
      </c>
      <c r="N16" s="27">
        <f>F16*1.015+0.01</f>
        <v>4304.0841386366546</v>
      </c>
      <c r="O16" s="23">
        <f t="shared" si="23"/>
        <v>4142.68098343778</v>
      </c>
      <c r="P16" s="24">
        <f t="shared" si="8"/>
        <v>8446.7651220744337</v>
      </c>
      <c r="Q16" s="31">
        <f t="shared" si="24"/>
        <v>330.00757191714911</v>
      </c>
      <c r="R16" s="32">
        <f t="shared" si="25"/>
        <v>4.0657561825381161E-2</v>
      </c>
      <c r="S16" s="27">
        <f t="shared" si="49"/>
        <v>4367.6811456115811</v>
      </c>
      <c r="T16" s="23">
        <f t="shared" si="26"/>
        <v>4476.8731742518703</v>
      </c>
      <c r="U16" s="24">
        <f t="shared" si="10"/>
        <v>8844.5543198634514</v>
      </c>
      <c r="V16" s="31">
        <f t="shared" si="27"/>
        <v>727.79676970616674</v>
      </c>
      <c r="W16" s="32">
        <f t="shared" si="28"/>
        <v>8.9665949143948945E-2</v>
      </c>
      <c r="X16" s="27">
        <f>F16*1.045</f>
        <v>4431.2881525865059</v>
      </c>
      <c r="Y16" s="23">
        <f t="shared" si="29"/>
        <v>4819.0258659378251</v>
      </c>
      <c r="Z16" s="24">
        <f t="shared" si="11"/>
        <v>9250.3140185243319</v>
      </c>
      <c r="AA16" s="31">
        <f t="shared" si="30"/>
        <v>1133.5564683670473</v>
      </c>
      <c r="AB16" s="32">
        <f t="shared" si="31"/>
        <v>0.13965631736099859</v>
      </c>
      <c r="AC16" s="27">
        <f t="shared" si="12"/>
        <v>4494.8951595614326</v>
      </c>
      <c r="AD16" s="23">
        <f t="shared" si="32"/>
        <v>5169.1294334956474</v>
      </c>
      <c r="AE16" s="24">
        <f t="shared" si="13"/>
        <v>9664.02459305708</v>
      </c>
      <c r="AF16" s="31">
        <f t="shared" si="33"/>
        <v>1547.2670428997953</v>
      </c>
      <c r="AG16" s="32">
        <f t="shared" si="34"/>
        <v>0.19062624863912717</v>
      </c>
      <c r="AH16" s="27">
        <f>F16*1.075+0.01</f>
        <v>4558.5121665363586</v>
      </c>
      <c r="AI16" s="23">
        <f t="shared" si="35"/>
        <v>5527.1960019253347</v>
      </c>
      <c r="AJ16" s="24">
        <f t="shared" si="15"/>
        <v>10085.708168461693</v>
      </c>
      <c r="AK16" s="31">
        <f t="shared" si="36"/>
        <v>1968.9506183044086</v>
      </c>
      <c r="AL16" s="32">
        <f t="shared" si="37"/>
        <v>0.24257846882050269</v>
      </c>
      <c r="AM16" s="27">
        <f>F16*1.09</f>
        <v>4622.109173511285</v>
      </c>
      <c r="AN16" s="23">
        <f t="shared" si="38"/>
        <v>5893.1891962268883</v>
      </c>
      <c r="AO16" s="24">
        <f t="shared" si="17"/>
        <v>10515.298369738173</v>
      </c>
      <c r="AP16" s="31">
        <f t="shared" si="39"/>
        <v>2398.5408195808886</v>
      </c>
      <c r="AQ16" s="32">
        <f t="shared" si="40"/>
        <v>0.29550480037862042</v>
      </c>
      <c r="AR16" s="27">
        <f t="shared" si="41"/>
        <v>4622.109173511285</v>
      </c>
      <c r="AS16" s="23">
        <f t="shared" si="42"/>
        <v>6008.741925564671</v>
      </c>
      <c r="AT16" s="24">
        <f t="shared" si="18"/>
        <v>10630.851099075957</v>
      </c>
      <c r="AU16" s="31">
        <f t="shared" si="43"/>
        <v>2514.0935489186722</v>
      </c>
      <c r="AV16" s="32">
        <f t="shared" si="44"/>
        <v>0.30974111686629774</v>
      </c>
      <c r="AW16" s="27">
        <f>F16*1.12+0.01</f>
        <v>4749.3331874611367</v>
      </c>
      <c r="AX16" s="23">
        <f t="shared" si="45"/>
        <v>6649.0664624455912</v>
      </c>
      <c r="AY16" s="24">
        <f t="shared" si="20"/>
        <v>11398.399649906729</v>
      </c>
      <c r="AZ16" s="31">
        <f t="shared" si="46"/>
        <v>3281.6420997494442</v>
      </c>
      <c r="BA16" s="32">
        <f t="shared" si="47"/>
        <v>0.40430456120817027</v>
      </c>
    </row>
    <row r="17" spans="1:53" ht="15.6" x14ac:dyDescent="0.3">
      <c r="A17" s="14"/>
      <c r="B17" s="15">
        <f t="shared" ref="B17:B28" si="50">B16-1</f>
        <v>12</v>
      </c>
      <c r="C17" s="10">
        <f>F17*(1+0.12)+0.01</f>
        <v>4611.0033858845991</v>
      </c>
      <c r="D17" s="7">
        <f t="shared" si="1"/>
        <v>6455.4047402384385</v>
      </c>
      <c r="E17" s="4">
        <f t="shared" si="2"/>
        <v>11066.408126123039</v>
      </c>
      <c r="F17" s="10">
        <v>4116.9583802541056</v>
      </c>
      <c r="G17" s="7">
        <f t="shared" si="3"/>
        <v>3705.2625422286951</v>
      </c>
      <c r="H17" s="7">
        <v>59.87</v>
      </c>
      <c r="I17" s="4">
        <f t="shared" si="22"/>
        <v>7882.0909224828001</v>
      </c>
      <c r="J17" s="28">
        <f t="shared" si="4"/>
        <v>494.04500563049351</v>
      </c>
      <c r="K17" s="7">
        <f t="shared" si="5"/>
        <v>2750.1421980097434</v>
      </c>
      <c r="L17" s="4">
        <f t="shared" si="6"/>
        <v>3184.3172036402384</v>
      </c>
      <c r="M17" s="19">
        <f t="shared" si="7"/>
        <v>0.4039939699956166</v>
      </c>
      <c r="N17" s="28">
        <f>F17*1.015</f>
        <v>4178.7127559579167</v>
      </c>
      <c r="O17" s="7">
        <f t="shared" si="23"/>
        <v>4022.0110276094947</v>
      </c>
      <c r="P17" s="4">
        <f t="shared" si="8"/>
        <v>8200.7237835674114</v>
      </c>
      <c r="Q17" s="33">
        <f t="shared" si="24"/>
        <v>318.63286108461125</v>
      </c>
      <c r="R17" s="35">
        <f t="shared" si="25"/>
        <v>4.0424915700445166E-2</v>
      </c>
      <c r="S17" s="28">
        <f t="shared" si="49"/>
        <v>4240.4671316617287</v>
      </c>
      <c r="T17" s="7">
        <f t="shared" si="26"/>
        <v>4346.4788099532716</v>
      </c>
      <c r="U17" s="4">
        <f t="shared" si="10"/>
        <v>8586.9459416150003</v>
      </c>
      <c r="V17" s="33">
        <f t="shared" si="27"/>
        <v>704.85501913220014</v>
      </c>
      <c r="W17" s="35">
        <f t="shared" si="28"/>
        <v>8.9424878000541511E-2</v>
      </c>
      <c r="X17" s="28">
        <f>F17*1.045</f>
        <v>4302.2215073655398</v>
      </c>
      <c r="Y17" s="7">
        <f t="shared" si="29"/>
        <v>4678.6658892600244</v>
      </c>
      <c r="Z17" s="4">
        <f t="shared" si="11"/>
        <v>8980.8873966255633</v>
      </c>
      <c r="AA17" s="33">
        <f t="shared" si="30"/>
        <v>1098.7964741427631</v>
      </c>
      <c r="AB17" s="35">
        <f t="shared" si="31"/>
        <v>0.13940418664907386</v>
      </c>
      <c r="AC17" s="28">
        <f t="shared" si="12"/>
        <v>4363.9758830693518</v>
      </c>
      <c r="AD17" s="7">
        <f t="shared" si="32"/>
        <v>5018.5722655297541</v>
      </c>
      <c r="AE17" s="4">
        <f t="shared" si="13"/>
        <v>9382.5481485991058</v>
      </c>
      <c r="AF17" s="33">
        <f t="shared" si="33"/>
        <v>1500.4572261163057</v>
      </c>
      <c r="AG17" s="35">
        <f t="shared" si="34"/>
        <v>0.19036284164604292</v>
      </c>
      <c r="AH17" s="28">
        <f t="shared" ref="AH17:AH22" si="51">F17*1.075</f>
        <v>4425.7302587731629</v>
      </c>
      <c r="AI17" s="7">
        <f t="shared" si="35"/>
        <v>5366.1979387624597</v>
      </c>
      <c r="AJ17" s="4">
        <f t="shared" si="15"/>
        <v>9791.9281975356225</v>
      </c>
      <c r="AK17" s="33">
        <f t="shared" si="36"/>
        <v>1909.8372750528224</v>
      </c>
      <c r="AL17" s="35">
        <f t="shared" si="37"/>
        <v>0.242300842991448</v>
      </c>
      <c r="AM17" s="28">
        <f>F17*1.09+0.01</f>
        <v>4487.494634476976</v>
      </c>
      <c r="AN17" s="7">
        <f t="shared" si="38"/>
        <v>5721.5556589581438</v>
      </c>
      <c r="AO17" s="4">
        <f t="shared" si="17"/>
        <v>10209.050293435121</v>
      </c>
      <c r="AP17" s="33">
        <f t="shared" si="39"/>
        <v>2326.9593709523206</v>
      </c>
      <c r="AQ17" s="35">
        <f t="shared" si="40"/>
        <v>0.29522107697526351</v>
      </c>
      <c r="AR17" s="28">
        <f t="shared" si="41"/>
        <v>4487.4846344769758</v>
      </c>
      <c r="AS17" s="7">
        <f t="shared" si="42"/>
        <v>5833.730024820069</v>
      </c>
      <c r="AT17" s="4">
        <f t="shared" si="18"/>
        <v>10321.214659297046</v>
      </c>
      <c r="AU17" s="33">
        <f t="shared" si="43"/>
        <v>2439.1237368142456</v>
      </c>
      <c r="AV17" s="35">
        <f t="shared" si="44"/>
        <v>0.30945135761589765</v>
      </c>
      <c r="AW17" s="28">
        <f>F17*1.12+0.01</f>
        <v>4611.0033858845991</v>
      </c>
      <c r="AX17" s="7">
        <f t="shared" si="45"/>
        <v>6455.4047402384385</v>
      </c>
      <c r="AY17" s="4">
        <f t="shared" si="20"/>
        <v>11066.408126123039</v>
      </c>
      <c r="AZ17" s="33">
        <f t="shared" si="46"/>
        <v>3184.3172036402384</v>
      </c>
      <c r="BA17" s="35">
        <f t="shared" si="47"/>
        <v>0.4039939699956166</v>
      </c>
    </row>
    <row r="18" spans="1:53" ht="15.6" x14ac:dyDescent="0.3">
      <c r="A18" s="14"/>
      <c r="B18" s="15">
        <f t="shared" si="50"/>
        <v>11</v>
      </c>
      <c r="C18" s="10">
        <f>F18*(1+0.12)+0.01</f>
        <v>4476.70260765495</v>
      </c>
      <c r="D18" s="7">
        <f t="shared" si="1"/>
        <v>6267.3836507169299</v>
      </c>
      <c r="E18" s="4">
        <f t="shared" si="2"/>
        <v>10744.086258371881</v>
      </c>
      <c r="F18" s="10">
        <v>3997.0469711204905</v>
      </c>
      <c r="G18" s="7">
        <f t="shared" si="3"/>
        <v>3597.3422740084416</v>
      </c>
      <c r="H18" s="7">
        <v>59.87</v>
      </c>
      <c r="I18" s="4">
        <f t="shared" si="22"/>
        <v>7654.259245128932</v>
      </c>
      <c r="J18" s="28">
        <f t="shared" si="4"/>
        <v>479.65563653445952</v>
      </c>
      <c r="K18" s="7">
        <f t="shared" si="5"/>
        <v>2670.0413767084883</v>
      </c>
      <c r="L18" s="4">
        <f t="shared" si="6"/>
        <v>3089.8270132429489</v>
      </c>
      <c r="M18" s="19">
        <f t="shared" si="7"/>
        <v>0.40367420468666165</v>
      </c>
      <c r="N18" s="28">
        <f>F18*1.015+0.01</f>
        <v>4057.0126756872978</v>
      </c>
      <c r="O18" s="7">
        <f t="shared" si="23"/>
        <v>3904.8747003490244</v>
      </c>
      <c r="P18" s="4">
        <f t="shared" si="8"/>
        <v>7961.8873760363222</v>
      </c>
      <c r="Q18" s="33">
        <f t="shared" si="24"/>
        <v>307.62813090739019</v>
      </c>
      <c r="R18" s="35">
        <f t="shared" si="25"/>
        <v>4.0190450970570488E-2</v>
      </c>
      <c r="S18" s="28">
        <f t="shared" si="49"/>
        <v>4116.9583802541056</v>
      </c>
      <c r="T18" s="7">
        <f t="shared" si="26"/>
        <v>4219.8823397604574</v>
      </c>
      <c r="U18" s="4">
        <f t="shared" si="10"/>
        <v>8336.840720014563</v>
      </c>
      <c r="V18" s="33">
        <f t="shared" si="27"/>
        <v>682.581474885631</v>
      </c>
      <c r="W18" s="35">
        <f t="shared" si="28"/>
        <v>8.9176686211669229E-2</v>
      </c>
      <c r="X18" s="28">
        <f>F18*1.045+0.01</f>
        <v>4176.9240848209129</v>
      </c>
      <c r="Y18" s="7">
        <f t="shared" si="29"/>
        <v>4542.4049422427424</v>
      </c>
      <c r="Z18" s="4">
        <f t="shared" si="11"/>
        <v>8719.3290270636553</v>
      </c>
      <c r="AA18" s="33">
        <f t="shared" si="30"/>
        <v>1065.0697819347233</v>
      </c>
      <c r="AB18" s="35">
        <f t="shared" si="31"/>
        <v>0.13914733585911915</v>
      </c>
      <c r="AC18" s="28">
        <f t="shared" si="12"/>
        <v>4236.8697893877197</v>
      </c>
      <c r="AD18" s="7">
        <f t="shared" si="32"/>
        <v>4872.4002577958772</v>
      </c>
      <c r="AE18" s="4">
        <f t="shared" si="13"/>
        <v>9109.270047183596</v>
      </c>
      <c r="AF18" s="33">
        <f t="shared" si="33"/>
        <v>1455.0108020546641</v>
      </c>
      <c r="AG18" s="35">
        <f t="shared" si="34"/>
        <v>0.19009165426172539</v>
      </c>
      <c r="AH18" s="28">
        <f t="shared" si="51"/>
        <v>4296.8254939545268</v>
      </c>
      <c r="AI18" s="7">
        <f t="shared" si="35"/>
        <v>5209.9009114198634</v>
      </c>
      <c r="AJ18" s="4">
        <f t="shared" si="15"/>
        <v>9506.7264053743893</v>
      </c>
      <c r="AK18" s="33">
        <f t="shared" si="36"/>
        <v>1852.4671602454573</v>
      </c>
      <c r="AL18" s="35">
        <f t="shared" si="37"/>
        <v>0.24201782313871098</v>
      </c>
      <c r="AM18" s="28">
        <f>F18*1.09</f>
        <v>4356.7811985213348</v>
      </c>
      <c r="AN18" s="7">
        <f t="shared" si="38"/>
        <v>5554.896028114701</v>
      </c>
      <c r="AO18" s="4">
        <f t="shared" si="17"/>
        <v>9911.6772266360349</v>
      </c>
      <c r="AP18" s="33">
        <f t="shared" si="39"/>
        <v>2257.4179815071029</v>
      </c>
      <c r="AQ18" s="35">
        <f t="shared" si="40"/>
        <v>0.2949231152503351</v>
      </c>
      <c r="AR18" s="28">
        <f t="shared" si="41"/>
        <v>4356.7811985213348</v>
      </c>
      <c r="AS18" s="7">
        <f t="shared" si="42"/>
        <v>5663.8155580777357</v>
      </c>
      <c r="AT18" s="4">
        <f t="shared" si="18"/>
        <v>10020.59675659907</v>
      </c>
      <c r="AU18" s="33">
        <f t="shared" si="43"/>
        <v>2366.3375114701385</v>
      </c>
      <c r="AV18" s="35">
        <f t="shared" si="44"/>
        <v>0.30915303959374568</v>
      </c>
      <c r="AW18" s="28">
        <f>F18*1.12+0.01</f>
        <v>4476.70260765495</v>
      </c>
      <c r="AX18" s="7">
        <f t="shared" si="45"/>
        <v>6267.3836507169299</v>
      </c>
      <c r="AY18" s="4">
        <f t="shared" si="20"/>
        <v>10744.086258371881</v>
      </c>
      <c r="AZ18" s="33">
        <f t="shared" si="46"/>
        <v>3089.8270132429489</v>
      </c>
      <c r="BA18" s="35">
        <f t="shared" si="47"/>
        <v>0.40367420468666165</v>
      </c>
    </row>
    <row r="19" spans="1:53" ht="15.6" x14ac:dyDescent="0.3">
      <c r="A19" s="14" t="s">
        <v>10</v>
      </c>
      <c r="B19" s="15">
        <f t="shared" si="50"/>
        <v>10</v>
      </c>
      <c r="C19" s="10">
        <f>F19*(1+0.12)+0.01</f>
        <v>4346.313502577621</v>
      </c>
      <c r="D19" s="7">
        <f t="shared" si="1"/>
        <v>6084.8389036086692</v>
      </c>
      <c r="E19" s="4">
        <f t="shared" si="2"/>
        <v>10431.152406186291</v>
      </c>
      <c r="F19" s="10">
        <v>3880.628127301447</v>
      </c>
      <c r="G19" s="7">
        <f t="shared" si="3"/>
        <v>3492.5653145713022</v>
      </c>
      <c r="H19" s="7">
        <v>59.87</v>
      </c>
      <c r="I19" s="4">
        <f t="shared" si="22"/>
        <v>7433.0634418727486</v>
      </c>
      <c r="J19" s="28">
        <f t="shared" si="4"/>
        <v>465.685375276174</v>
      </c>
      <c r="K19" s="7">
        <f t="shared" si="5"/>
        <v>2592.2735890373669</v>
      </c>
      <c r="L19" s="4">
        <f t="shared" si="6"/>
        <v>2998.0889643135424</v>
      </c>
      <c r="M19" s="19">
        <f t="shared" si="7"/>
        <v>0.40334499870193208</v>
      </c>
      <c r="N19" s="28">
        <f>F19*1.015</f>
        <v>3938.8375492109685</v>
      </c>
      <c r="O19" s="7">
        <f t="shared" si="23"/>
        <v>3791.1311411155575</v>
      </c>
      <c r="P19" s="4">
        <f t="shared" si="8"/>
        <v>7729.9686903265265</v>
      </c>
      <c r="Q19" s="33">
        <f t="shared" si="24"/>
        <v>296.90524845377786</v>
      </c>
      <c r="R19" s="35">
        <f t="shared" si="25"/>
        <v>3.9943860398287283E-2</v>
      </c>
      <c r="S19" s="28">
        <f t="shared" si="49"/>
        <v>3997.0469711204905</v>
      </c>
      <c r="T19" s="7">
        <f t="shared" si="26"/>
        <v>4096.9731453985023</v>
      </c>
      <c r="U19" s="4">
        <f t="shared" si="10"/>
        <v>8094.0201165189928</v>
      </c>
      <c r="V19" s="33">
        <f t="shared" si="27"/>
        <v>660.95667464624421</v>
      </c>
      <c r="W19" s="35">
        <f t="shared" si="28"/>
        <v>8.8921166866795534E-2</v>
      </c>
      <c r="X19" s="28">
        <f>F19*1.045</f>
        <v>4055.2563930300116</v>
      </c>
      <c r="Y19" s="7">
        <f t="shared" si="29"/>
        <v>4410.0913274201375</v>
      </c>
      <c r="Z19" s="4">
        <f t="shared" si="11"/>
        <v>8465.3477204501487</v>
      </c>
      <c r="AA19" s="33">
        <f t="shared" si="30"/>
        <v>1032.2842785774001</v>
      </c>
      <c r="AB19" s="35">
        <f t="shared" si="31"/>
        <v>0.13887736686898472</v>
      </c>
      <c r="AC19" s="28">
        <f t="shared" si="12"/>
        <v>4113.4658149395336</v>
      </c>
      <c r="AD19" s="7">
        <f t="shared" si="32"/>
        <v>4730.4856871804632</v>
      </c>
      <c r="AE19" s="4">
        <f t="shared" si="13"/>
        <v>8843.9515021199968</v>
      </c>
      <c r="AF19" s="33">
        <f t="shared" si="33"/>
        <v>1410.8880602472482</v>
      </c>
      <c r="AG19" s="35">
        <f t="shared" si="34"/>
        <v>0.18981246040485525</v>
      </c>
      <c r="AH19" s="28">
        <f t="shared" si="51"/>
        <v>4171.6752368490552</v>
      </c>
      <c r="AI19" s="7">
        <f t="shared" si="35"/>
        <v>5058.1562246794792</v>
      </c>
      <c r="AJ19" s="4">
        <f t="shared" si="15"/>
        <v>9229.8314615285344</v>
      </c>
      <c r="AK19" s="33">
        <f t="shared" si="36"/>
        <v>1796.7680196557858</v>
      </c>
      <c r="AL19" s="35">
        <f t="shared" si="37"/>
        <v>0.24172644747440672</v>
      </c>
      <c r="AM19" s="28">
        <f>F19*1.09+0.01</f>
        <v>4229.8946587585779</v>
      </c>
      <c r="AN19" s="7">
        <f t="shared" si="38"/>
        <v>5393.1156899171865</v>
      </c>
      <c r="AO19" s="4">
        <f t="shared" si="17"/>
        <v>9623.0103486757653</v>
      </c>
      <c r="AP19" s="33">
        <f t="shared" si="39"/>
        <v>2189.9469068030166</v>
      </c>
      <c r="AQ19" s="35">
        <f t="shared" si="40"/>
        <v>0.29462238872688312</v>
      </c>
      <c r="AR19" s="28">
        <f t="shared" si="41"/>
        <v>4229.8846587585776</v>
      </c>
      <c r="AS19" s="7">
        <f t="shared" si="42"/>
        <v>5498.8500563861508</v>
      </c>
      <c r="AT19" s="4">
        <f t="shared" si="18"/>
        <v>9728.7347151447284</v>
      </c>
      <c r="AU19" s="33">
        <f t="shared" si="43"/>
        <v>2295.6712732719798</v>
      </c>
      <c r="AV19" s="35">
        <f t="shared" si="44"/>
        <v>0.30884591410047069</v>
      </c>
      <c r="AW19" s="28">
        <f>F19*1.12+0.01</f>
        <v>4346.313502577621</v>
      </c>
      <c r="AX19" s="7">
        <f t="shared" si="45"/>
        <v>6084.8389036086692</v>
      </c>
      <c r="AY19" s="4">
        <f t="shared" si="20"/>
        <v>10431.152406186291</v>
      </c>
      <c r="AZ19" s="33">
        <f t="shared" si="46"/>
        <v>2998.0889643135424</v>
      </c>
      <c r="BA19" s="35">
        <f t="shared" si="47"/>
        <v>0.40334499870193208</v>
      </c>
    </row>
    <row r="20" spans="1:53" ht="15.6" x14ac:dyDescent="0.3">
      <c r="A20" s="14" t="s">
        <v>9</v>
      </c>
      <c r="B20" s="15">
        <f t="shared" si="50"/>
        <v>9</v>
      </c>
      <c r="C20" s="10">
        <f>F20*(1+0.12)</f>
        <v>4219.7121384248749</v>
      </c>
      <c r="D20" s="7">
        <f t="shared" si="1"/>
        <v>5907.5969937948248</v>
      </c>
      <c r="E20" s="4">
        <f t="shared" si="2"/>
        <v>10127.3091322197</v>
      </c>
      <c r="F20" s="10">
        <v>3767.6001235936378</v>
      </c>
      <c r="G20" s="7">
        <f t="shared" si="3"/>
        <v>3390.840111234274</v>
      </c>
      <c r="H20" s="7">
        <v>59.87</v>
      </c>
      <c r="I20" s="4">
        <f t="shared" si="22"/>
        <v>7218.3102348279117</v>
      </c>
      <c r="J20" s="28">
        <f t="shared" si="4"/>
        <v>452.11201483123705</v>
      </c>
      <c r="K20" s="7">
        <f t="shared" si="5"/>
        <v>2516.7568825605508</v>
      </c>
      <c r="L20" s="4">
        <f t="shared" si="6"/>
        <v>2908.998897391788</v>
      </c>
      <c r="M20" s="19">
        <f t="shared" si="7"/>
        <v>0.40300275310363409</v>
      </c>
      <c r="N20" s="28">
        <f>F20*1.015</f>
        <v>3824.1141254475419</v>
      </c>
      <c r="O20" s="7">
        <f t="shared" si="23"/>
        <v>3680.7098457432594</v>
      </c>
      <c r="P20" s="4">
        <f t="shared" si="8"/>
        <v>7504.8239711908009</v>
      </c>
      <c r="Q20" s="33">
        <f t="shared" si="24"/>
        <v>286.51373636288918</v>
      </c>
      <c r="R20" s="35">
        <f t="shared" si="25"/>
        <v>3.9692632630345767E-2</v>
      </c>
      <c r="S20" s="28">
        <f t="shared" si="49"/>
        <v>3880.628127301447</v>
      </c>
      <c r="T20" s="7">
        <f t="shared" si="26"/>
        <v>3977.6438304839826</v>
      </c>
      <c r="U20" s="4">
        <f t="shared" si="10"/>
        <v>7858.2719577854295</v>
      </c>
      <c r="V20" s="33">
        <f t="shared" si="27"/>
        <v>639.96172295751785</v>
      </c>
      <c r="W20" s="35">
        <f t="shared" si="28"/>
        <v>8.8658107249220339E-2</v>
      </c>
      <c r="X20" s="28">
        <f>F20*1.045</f>
        <v>3937.1421291553511</v>
      </c>
      <c r="Y20" s="7">
        <f t="shared" si="29"/>
        <v>4281.6420654564436</v>
      </c>
      <c r="Z20" s="4">
        <f t="shared" si="11"/>
        <v>8218.7841946117951</v>
      </c>
      <c r="AA20" s="33">
        <f t="shared" si="30"/>
        <v>1000.4739597838834</v>
      </c>
      <c r="AB20" s="35">
        <f t="shared" si="31"/>
        <v>0.13860223892243601</v>
      </c>
      <c r="AC20" s="28">
        <f t="shared" si="12"/>
        <v>3993.6561310092561</v>
      </c>
      <c r="AD20" s="7">
        <f t="shared" si="32"/>
        <v>4592.7045506606446</v>
      </c>
      <c r="AE20" s="4">
        <f t="shared" si="13"/>
        <v>8586.3606816699012</v>
      </c>
      <c r="AF20" s="33">
        <f t="shared" si="33"/>
        <v>1368.0504468419895</v>
      </c>
      <c r="AG20" s="35">
        <f t="shared" si="34"/>
        <v>0.18952502764999329</v>
      </c>
      <c r="AH20" s="28">
        <f t="shared" si="51"/>
        <v>4050.1701328631607</v>
      </c>
      <c r="AI20" s="7">
        <f t="shared" si="35"/>
        <v>4910.8312860965816</v>
      </c>
      <c r="AJ20" s="4">
        <f t="shared" si="15"/>
        <v>8961.0014189597423</v>
      </c>
      <c r="AK20" s="33">
        <f t="shared" si="36"/>
        <v>1742.6911841318306</v>
      </c>
      <c r="AL20" s="35">
        <f t="shared" si="37"/>
        <v>0.24142647343189139</v>
      </c>
      <c r="AM20" s="28">
        <f>F20*1.09</f>
        <v>4106.6841347170657</v>
      </c>
      <c r="AN20" s="7">
        <f t="shared" si="38"/>
        <v>5236.0222717642582</v>
      </c>
      <c r="AO20" s="4">
        <f t="shared" si="17"/>
        <v>9342.7064064813239</v>
      </c>
      <c r="AP20" s="33">
        <f t="shared" si="39"/>
        <v>2124.3961716534122</v>
      </c>
      <c r="AQ20" s="35">
        <f t="shared" si="40"/>
        <v>0.29430657626813111</v>
      </c>
      <c r="AR20" s="28">
        <f t="shared" si="41"/>
        <v>4106.6841347170657</v>
      </c>
      <c r="AS20" s="7">
        <f t="shared" si="42"/>
        <v>5338.6893751321859</v>
      </c>
      <c r="AT20" s="4">
        <f t="shared" si="18"/>
        <v>9445.3735098492507</v>
      </c>
      <c r="AU20" s="33">
        <f t="shared" si="43"/>
        <v>2227.063275021339</v>
      </c>
      <c r="AV20" s="35">
        <f t="shared" si="44"/>
        <v>0.30852972545789081</v>
      </c>
      <c r="AW20" s="28">
        <f>F20*1.12</f>
        <v>4219.7121384248749</v>
      </c>
      <c r="AX20" s="7">
        <f t="shared" si="45"/>
        <v>5907.5969937948248</v>
      </c>
      <c r="AY20" s="4">
        <f t="shared" si="20"/>
        <v>10127.3091322197</v>
      </c>
      <c r="AZ20" s="33">
        <f t="shared" si="46"/>
        <v>2908.998897391788</v>
      </c>
      <c r="BA20" s="35">
        <f t="shared" si="47"/>
        <v>0.40300275310363409</v>
      </c>
    </row>
    <row r="21" spans="1:53" ht="15.6" x14ac:dyDescent="0.3">
      <c r="A21" s="14" t="s">
        <v>7</v>
      </c>
      <c r="B21" s="15">
        <f t="shared" si="50"/>
        <v>8</v>
      </c>
      <c r="C21" s="10">
        <f>F21*(1+0.12)</f>
        <v>3992.1590713574979</v>
      </c>
      <c r="D21" s="7">
        <f t="shared" si="1"/>
        <v>5589.0226999004963</v>
      </c>
      <c r="E21" s="4">
        <f t="shared" si="2"/>
        <v>9581.1817712579941</v>
      </c>
      <c r="F21" s="10">
        <v>3564.4277422834798</v>
      </c>
      <c r="G21" s="7">
        <f t="shared" si="3"/>
        <v>3207.984968055132</v>
      </c>
      <c r="H21" s="7">
        <v>59.87</v>
      </c>
      <c r="I21" s="4">
        <f t="shared" si="22"/>
        <v>6832.2827103386117</v>
      </c>
      <c r="J21" s="28">
        <f t="shared" si="4"/>
        <v>427.73132907401805</v>
      </c>
      <c r="K21" s="7">
        <f t="shared" si="5"/>
        <v>2381.0377318453643</v>
      </c>
      <c r="L21" s="4">
        <f t="shared" si="6"/>
        <v>2748.8990609193825</v>
      </c>
      <c r="M21" s="19">
        <f t="shared" si="7"/>
        <v>0.40233977097577472</v>
      </c>
      <c r="N21" s="28">
        <f>F21*1.015+0.01</f>
        <v>3617.9041584177317</v>
      </c>
      <c r="O21" s="7">
        <f t="shared" si="23"/>
        <v>3482.2327524770667</v>
      </c>
      <c r="P21" s="4">
        <f t="shared" si="8"/>
        <v>7100.1369108947983</v>
      </c>
      <c r="Q21" s="33">
        <f t="shared" si="24"/>
        <v>267.8542005561867</v>
      </c>
      <c r="R21" s="35">
        <f t="shared" si="25"/>
        <v>3.9204203325905948E-2</v>
      </c>
      <c r="S21" s="28">
        <f t="shared" si="49"/>
        <v>3671.3605745519844</v>
      </c>
      <c r="T21" s="7">
        <f t="shared" si="26"/>
        <v>3763.1445889157835</v>
      </c>
      <c r="U21" s="4">
        <f t="shared" si="10"/>
        <v>7434.5051634677675</v>
      </c>
      <c r="V21" s="33">
        <f t="shared" si="27"/>
        <v>602.22245312915584</v>
      </c>
      <c r="W21" s="35">
        <f t="shared" si="28"/>
        <v>8.8143667155030442E-2</v>
      </c>
      <c r="X21" s="28">
        <f>F21*1.045</f>
        <v>3724.8269906862361</v>
      </c>
      <c r="Y21" s="7">
        <f t="shared" si="29"/>
        <v>4050.7493523712815</v>
      </c>
      <c r="Z21" s="4">
        <f t="shared" si="11"/>
        <v>7775.5763430575171</v>
      </c>
      <c r="AA21" s="33">
        <f t="shared" si="30"/>
        <v>943.29363271890543</v>
      </c>
      <c r="AB21" s="35">
        <f t="shared" si="31"/>
        <v>0.13806419797171351</v>
      </c>
      <c r="AC21" s="28">
        <f t="shared" si="12"/>
        <v>3778.2934068204886</v>
      </c>
      <c r="AD21" s="7">
        <f t="shared" si="32"/>
        <v>4345.0374178435613</v>
      </c>
      <c r="AE21" s="4">
        <f t="shared" si="13"/>
        <v>8123.3308246640499</v>
      </c>
      <c r="AF21" s="33">
        <f t="shared" si="33"/>
        <v>1291.0481143254383</v>
      </c>
      <c r="AG21" s="35">
        <f t="shared" si="34"/>
        <v>0.1889629233831065</v>
      </c>
      <c r="AH21" s="28">
        <f t="shared" si="51"/>
        <v>3831.7598229547407</v>
      </c>
      <c r="AI21" s="7">
        <f t="shared" si="35"/>
        <v>4646.0087853326231</v>
      </c>
      <c r="AJ21" s="4">
        <f t="shared" si="15"/>
        <v>8477.7686082873643</v>
      </c>
      <c r="AK21" s="33">
        <f t="shared" si="36"/>
        <v>1645.4858979487526</v>
      </c>
      <c r="AL21" s="35">
        <f t="shared" si="37"/>
        <v>0.24083984338920914</v>
      </c>
      <c r="AM21" s="28">
        <f>F21*1.09</f>
        <v>3885.2262390889932</v>
      </c>
      <c r="AN21" s="7">
        <f t="shared" si="38"/>
        <v>4953.6634548384664</v>
      </c>
      <c r="AO21" s="4">
        <f t="shared" si="17"/>
        <v>8838.88969392746</v>
      </c>
      <c r="AP21" s="33">
        <f t="shared" si="39"/>
        <v>2006.6069835888484</v>
      </c>
      <c r="AQ21" s="35">
        <f t="shared" si="40"/>
        <v>0.29369495799002143</v>
      </c>
      <c r="AR21" s="28">
        <f t="shared" si="41"/>
        <v>3885.2262390889932</v>
      </c>
      <c r="AS21" s="7">
        <f t="shared" si="42"/>
        <v>5050.7941108156911</v>
      </c>
      <c r="AT21" s="4">
        <f t="shared" si="18"/>
        <v>8936.0203499046838</v>
      </c>
      <c r="AU21" s="33">
        <f t="shared" si="43"/>
        <v>2103.7376395660722</v>
      </c>
      <c r="AV21" s="35">
        <f t="shared" si="44"/>
        <v>0.30791138609980173</v>
      </c>
      <c r="AW21" s="28">
        <f>F21*1.12</f>
        <v>3992.1590713574979</v>
      </c>
      <c r="AX21" s="7">
        <f t="shared" si="45"/>
        <v>5589.0226999004963</v>
      </c>
      <c r="AY21" s="4">
        <f t="shared" si="20"/>
        <v>9581.1817712579941</v>
      </c>
      <c r="AZ21" s="33">
        <f t="shared" si="46"/>
        <v>2748.8990609193825</v>
      </c>
      <c r="BA21" s="35">
        <f t="shared" si="47"/>
        <v>0.40233977097577472</v>
      </c>
    </row>
    <row r="22" spans="1:53" ht="15.6" x14ac:dyDescent="0.3">
      <c r="A22" s="14" t="s">
        <v>8</v>
      </c>
      <c r="B22" s="15">
        <f t="shared" si="50"/>
        <v>7</v>
      </c>
      <c r="C22" s="10">
        <f>F22*(1+0.12)</f>
        <v>3875.8825935509685</v>
      </c>
      <c r="D22" s="7">
        <f t="shared" si="1"/>
        <v>5426.2356309713559</v>
      </c>
      <c r="E22" s="4">
        <f t="shared" si="2"/>
        <v>9302.1182245223245</v>
      </c>
      <c r="F22" s="10">
        <v>3460.6094585276501</v>
      </c>
      <c r="G22" s="7">
        <f t="shared" si="3"/>
        <v>3114.5485126748849</v>
      </c>
      <c r="H22" s="7">
        <v>59.87</v>
      </c>
      <c r="I22" s="4">
        <f t="shared" si="22"/>
        <v>6635.0279712025349</v>
      </c>
      <c r="J22" s="28">
        <f t="shared" si="4"/>
        <v>415.27313502331845</v>
      </c>
      <c r="K22" s="7">
        <f t="shared" si="5"/>
        <v>2311.687118296471</v>
      </c>
      <c r="L22" s="4">
        <f t="shared" si="6"/>
        <v>2667.0902533197896</v>
      </c>
      <c r="M22" s="19">
        <f t="shared" si="7"/>
        <v>0.40197121472517394</v>
      </c>
      <c r="N22" s="28">
        <f>F22*1.015</f>
        <v>3512.5186004055645</v>
      </c>
      <c r="O22" s="7">
        <f t="shared" si="23"/>
        <v>3380.7991528903558</v>
      </c>
      <c r="P22" s="4">
        <f t="shared" si="8"/>
        <v>6893.3177532959198</v>
      </c>
      <c r="Q22" s="33">
        <f t="shared" si="24"/>
        <v>258.28978209338493</v>
      </c>
      <c r="R22" s="35">
        <f t="shared" si="25"/>
        <v>3.8928212995396366E-2</v>
      </c>
      <c r="S22" s="28">
        <f t="shared" si="49"/>
        <v>3564.4277422834798</v>
      </c>
      <c r="T22" s="7">
        <f t="shared" si="26"/>
        <v>3653.5384358405663</v>
      </c>
      <c r="U22" s="4">
        <f t="shared" si="10"/>
        <v>7217.9661781240466</v>
      </c>
      <c r="V22" s="33">
        <f t="shared" si="27"/>
        <v>582.93820692151166</v>
      </c>
      <c r="W22" s="35">
        <f t="shared" si="28"/>
        <v>8.7857686425978965E-2</v>
      </c>
      <c r="X22" s="28">
        <f>F22*1.045</f>
        <v>3616.3368841613942</v>
      </c>
      <c r="Y22" s="7">
        <f t="shared" si="29"/>
        <v>3932.766361525516</v>
      </c>
      <c r="Z22" s="4">
        <f t="shared" si="11"/>
        <v>7549.1032456869107</v>
      </c>
      <c r="AA22" s="33">
        <f t="shared" si="30"/>
        <v>914.07527448437577</v>
      </c>
      <c r="AB22" s="35">
        <f t="shared" si="31"/>
        <v>0.13776509736683271</v>
      </c>
      <c r="AC22" s="28">
        <f t="shared" si="12"/>
        <v>3668.2460260393091</v>
      </c>
      <c r="AD22" s="7">
        <f t="shared" si="32"/>
        <v>4218.4829299452049</v>
      </c>
      <c r="AE22" s="4">
        <f t="shared" si="13"/>
        <v>7886.728955984514</v>
      </c>
      <c r="AF22" s="33">
        <f t="shared" si="33"/>
        <v>1251.7009847819791</v>
      </c>
      <c r="AG22" s="35">
        <f t="shared" si="34"/>
        <v>0.18865044581795792</v>
      </c>
      <c r="AH22" s="28">
        <f t="shared" si="51"/>
        <v>3720.1551679172235</v>
      </c>
      <c r="AI22" s="7">
        <f t="shared" si="35"/>
        <v>4510.688141099633</v>
      </c>
      <c r="AJ22" s="4">
        <f t="shared" si="15"/>
        <v>8230.8433090168564</v>
      </c>
      <c r="AK22" s="33">
        <f t="shared" si="36"/>
        <v>1595.8153378143215</v>
      </c>
      <c r="AL22" s="35">
        <f t="shared" si="37"/>
        <v>0.24051373177935456</v>
      </c>
      <c r="AM22" s="28">
        <f>F22*1.09</f>
        <v>3772.0643097951388</v>
      </c>
      <c r="AN22" s="7">
        <f t="shared" si="38"/>
        <v>4809.381994988802</v>
      </c>
      <c r="AO22" s="4">
        <f t="shared" si="17"/>
        <v>8581.4463047839417</v>
      </c>
      <c r="AP22" s="33">
        <f t="shared" si="39"/>
        <v>1946.4183335814068</v>
      </c>
      <c r="AQ22" s="35">
        <f t="shared" si="40"/>
        <v>0.29335495525102318</v>
      </c>
      <c r="AR22" s="28">
        <f t="shared" si="41"/>
        <v>3772.0643097951388</v>
      </c>
      <c r="AS22" s="7">
        <f t="shared" si="42"/>
        <v>4903.6836027336803</v>
      </c>
      <c r="AT22" s="4">
        <f t="shared" si="18"/>
        <v>8675.7479125288191</v>
      </c>
      <c r="AU22" s="33">
        <f t="shared" si="43"/>
        <v>2040.7199413262842</v>
      </c>
      <c r="AV22" s="35">
        <f t="shared" si="44"/>
        <v>0.30756764706696832</v>
      </c>
      <c r="AW22" s="28">
        <f>F22*1.12</f>
        <v>3875.8825935509685</v>
      </c>
      <c r="AX22" s="7">
        <f t="shared" si="45"/>
        <v>5426.2356309713559</v>
      </c>
      <c r="AY22" s="4">
        <f t="shared" si="20"/>
        <v>9302.1182245223245</v>
      </c>
      <c r="AZ22" s="33">
        <f t="shared" si="46"/>
        <v>2667.0902533197896</v>
      </c>
      <c r="BA22" s="35">
        <f t="shared" si="47"/>
        <v>0.40197121472517394</v>
      </c>
    </row>
    <row r="23" spans="1:53" ht="15.6" x14ac:dyDescent="0.3">
      <c r="A23" s="14" t="s">
        <v>2</v>
      </c>
      <c r="B23" s="15">
        <f t="shared" si="50"/>
        <v>6</v>
      </c>
      <c r="C23" s="10">
        <f>F23*(1+0.12)+0.01</f>
        <v>3763.0028092727848</v>
      </c>
      <c r="D23" s="7">
        <f t="shared" si="1"/>
        <v>5268.2039329818981</v>
      </c>
      <c r="E23" s="4">
        <f t="shared" si="2"/>
        <v>9031.2067422546825</v>
      </c>
      <c r="F23" s="10">
        <v>3359.8150082792718</v>
      </c>
      <c r="G23" s="7">
        <f t="shared" si="3"/>
        <v>3023.8335074513448</v>
      </c>
      <c r="H23" s="7">
        <v>59.87</v>
      </c>
      <c r="I23" s="4">
        <f t="shared" si="22"/>
        <v>6443.5185157306159</v>
      </c>
      <c r="J23" s="28">
        <f t="shared" si="4"/>
        <v>403.18780099351306</v>
      </c>
      <c r="K23" s="7">
        <f t="shared" si="5"/>
        <v>2244.3704255305533</v>
      </c>
      <c r="L23" s="4">
        <f t="shared" si="6"/>
        <v>2587.6882265240665</v>
      </c>
      <c r="M23" s="19">
        <f t="shared" si="7"/>
        <v>0.40159552893449774</v>
      </c>
      <c r="N23" s="28">
        <f>F23*1.015+0.01</f>
        <v>3410.2222334034609</v>
      </c>
      <c r="O23" s="7">
        <f t="shared" si="23"/>
        <v>3282.3388996508311</v>
      </c>
      <c r="P23" s="4">
        <f t="shared" si="8"/>
        <v>6692.5611330542924</v>
      </c>
      <c r="Q23" s="33">
        <f t="shared" si="24"/>
        <v>249.0426173236765</v>
      </c>
      <c r="R23" s="35">
        <f t="shared" si="25"/>
        <v>3.8650097259080834E-2</v>
      </c>
      <c r="S23" s="28">
        <f t="shared" si="49"/>
        <v>3460.6094585276501</v>
      </c>
      <c r="T23" s="7">
        <f t="shared" si="26"/>
        <v>3547.1246949908409</v>
      </c>
      <c r="U23" s="4">
        <f t="shared" si="10"/>
        <v>7007.7341535184914</v>
      </c>
      <c r="V23" s="33">
        <f t="shared" si="27"/>
        <v>564.21563778787549</v>
      </c>
      <c r="W23" s="35">
        <f t="shared" si="28"/>
        <v>8.7563283384761159E-2</v>
      </c>
      <c r="X23" s="28">
        <f>F23*1.045</f>
        <v>3511.0066836518386</v>
      </c>
      <c r="Y23" s="7">
        <f t="shared" si="29"/>
        <v>3818.2197684713742</v>
      </c>
      <c r="Z23" s="4">
        <f t="shared" si="11"/>
        <v>7329.2264521232128</v>
      </c>
      <c r="AA23" s="33">
        <f t="shared" si="30"/>
        <v>885.70793639259682</v>
      </c>
      <c r="AB23" s="35">
        <f t="shared" si="31"/>
        <v>0.13745718806119833</v>
      </c>
      <c r="AC23" s="28">
        <f t="shared" si="12"/>
        <v>3561.4039087760284</v>
      </c>
      <c r="AD23" s="7">
        <f t="shared" si="32"/>
        <v>4095.6144950924322</v>
      </c>
      <c r="AE23" s="4">
        <f t="shared" si="13"/>
        <v>7657.0184038684602</v>
      </c>
      <c r="AF23" s="33">
        <f t="shared" si="33"/>
        <v>1213.4998881378442</v>
      </c>
      <c r="AG23" s="35">
        <f t="shared" si="34"/>
        <v>0.1883287655921709</v>
      </c>
      <c r="AH23" s="28">
        <f>F23*1.075+0.01</f>
        <v>3611.8111339002171</v>
      </c>
      <c r="AI23" s="7">
        <f t="shared" si="35"/>
        <v>4379.3209998540133</v>
      </c>
      <c r="AJ23" s="4">
        <f t="shared" si="15"/>
        <v>7991.1321337542304</v>
      </c>
      <c r="AK23" s="33">
        <f t="shared" si="36"/>
        <v>1547.6136180236144</v>
      </c>
      <c r="AL23" s="35">
        <f t="shared" si="37"/>
        <v>0.24018144966068031</v>
      </c>
      <c r="AM23" s="28">
        <f>F23*1.09</f>
        <v>3662.1983590244063</v>
      </c>
      <c r="AN23" s="7">
        <f t="shared" si="38"/>
        <v>4669.3029077561177</v>
      </c>
      <c r="AO23" s="4">
        <f t="shared" si="17"/>
        <v>8331.501266780524</v>
      </c>
      <c r="AP23" s="33">
        <f t="shared" si="39"/>
        <v>1887.9827510499081</v>
      </c>
      <c r="AQ23" s="35">
        <f t="shared" si="40"/>
        <v>0.29300493921772086</v>
      </c>
      <c r="AR23" s="28">
        <f t="shared" si="41"/>
        <v>3662.1983590244063</v>
      </c>
      <c r="AS23" s="7">
        <f t="shared" si="42"/>
        <v>4760.8578667317279</v>
      </c>
      <c r="AT23" s="4">
        <f t="shared" si="18"/>
        <v>8423.0562257561342</v>
      </c>
      <c r="AU23" s="33">
        <f t="shared" si="43"/>
        <v>1979.5377100255182</v>
      </c>
      <c r="AV23" s="35">
        <f t="shared" si="44"/>
        <v>0.30721378470362987</v>
      </c>
      <c r="AW23" s="28">
        <f>F23*1.12+0.01</f>
        <v>3763.0028092727848</v>
      </c>
      <c r="AX23" s="7">
        <f t="shared" si="45"/>
        <v>5268.2039329818981</v>
      </c>
      <c r="AY23" s="4">
        <f t="shared" si="20"/>
        <v>9031.2067422546825</v>
      </c>
      <c r="AZ23" s="33">
        <f t="shared" si="46"/>
        <v>2587.6882265240665</v>
      </c>
      <c r="BA23" s="35">
        <f t="shared" si="47"/>
        <v>0.40159552893449774</v>
      </c>
    </row>
    <row r="24" spans="1:53" ht="15.6" x14ac:dyDescent="0.3">
      <c r="A24" s="14" t="s">
        <v>7</v>
      </c>
      <c r="B24" s="15">
        <f t="shared" si="50"/>
        <v>5</v>
      </c>
      <c r="C24" s="10">
        <f>F24*(1+0.12)+0.01</f>
        <v>3653.4010769638689</v>
      </c>
      <c r="D24" s="7">
        <f t="shared" si="1"/>
        <v>5114.7615077494165</v>
      </c>
      <c r="E24" s="4">
        <f t="shared" si="2"/>
        <v>8768.1625847132855</v>
      </c>
      <c r="F24" s="10">
        <v>3261.9563187177396</v>
      </c>
      <c r="G24" s="7">
        <f t="shared" si="3"/>
        <v>2935.7606868459657</v>
      </c>
      <c r="H24" s="7">
        <v>59.87</v>
      </c>
      <c r="I24" s="4">
        <f t="shared" si="22"/>
        <v>6257.5870055637051</v>
      </c>
      <c r="J24" s="28">
        <f t="shared" si="4"/>
        <v>391.44475824612937</v>
      </c>
      <c r="K24" s="7">
        <f t="shared" si="5"/>
        <v>2179.0008209034509</v>
      </c>
      <c r="L24" s="4">
        <f t="shared" si="6"/>
        <v>2510.5755791495803</v>
      </c>
      <c r="M24" s="19">
        <f t="shared" si="7"/>
        <v>0.40120506145857721</v>
      </c>
      <c r="N24" s="28">
        <f t="shared" ref="N24:N41" si="52">F24*1.015</f>
        <v>3310.8856634985054</v>
      </c>
      <c r="O24" s="7">
        <f t="shared" si="23"/>
        <v>3186.7274511173114</v>
      </c>
      <c r="P24" s="4">
        <f t="shared" si="8"/>
        <v>6497.6131146158168</v>
      </c>
      <c r="Q24" s="33">
        <f t="shared" si="24"/>
        <v>240.02610905211168</v>
      </c>
      <c r="R24" s="35">
        <f t="shared" si="25"/>
        <v>3.8357614338993803E-2</v>
      </c>
      <c r="S24" s="28">
        <f t="shared" si="49"/>
        <v>3359.8150082792718</v>
      </c>
      <c r="T24" s="7">
        <f t="shared" si="26"/>
        <v>3443.8103834862532</v>
      </c>
      <c r="U24" s="4">
        <f t="shared" si="10"/>
        <v>6803.6253917655249</v>
      </c>
      <c r="V24" s="33">
        <f t="shared" si="27"/>
        <v>546.03838620181978</v>
      </c>
      <c r="W24" s="35">
        <f t="shared" si="28"/>
        <v>8.7260214794669208E-2</v>
      </c>
      <c r="X24" s="28">
        <f>F24*1.045+0.01</f>
        <v>3408.7543530600378</v>
      </c>
      <c r="Y24" s="7">
        <f t="shared" si="29"/>
        <v>3707.020358952791</v>
      </c>
      <c r="Z24" s="4">
        <f t="shared" si="11"/>
        <v>7115.7747120128288</v>
      </c>
      <c r="AA24" s="33">
        <f t="shared" si="30"/>
        <v>858.18770644912365</v>
      </c>
      <c r="AB24" s="35">
        <f t="shared" si="31"/>
        <v>0.13714355160960565</v>
      </c>
      <c r="AC24" s="28">
        <f t="shared" si="12"/>
        <v>3457.6736978408039</v>
      </c>
      <c r="AD24" s="7">
        <f t="shared" si="32"/>
        <v>3976.324752516924</v>
      </c>
      <c r="AE24" s="4">
        <f t="shared" si="13"/>
        <v>7433.998450357728</v>
      </c>
      <c r="AF24" s="33">
        <f t="shared" si="33"/>
        <v>1176.4114447940228</v>
      </c>
      <c r="AG24" s="35">
        <f t="shared" si="34"/>
        <v>0.18799761693254277</v>
      </c>
      <c r="AH24" s="28">
        <f>F24*1.075+0.01</f>
        <v>3506.61304262157</v>
      </c>
      <c r="AI24" s="7">
        <f t="shared" si="35"/>
        <v>4251.7683141786529</v>
      </c>
      <c r="AJ24" s="4">
        <f t="shared" si="15"/>
        <v>7758.3813568002224</v>
      </c>
      <c r="AK24" s="33">
        <f t="shared" si="36"/>
        <v>1500.7943512365173</v>
      </c>
      <c r="AL24" s="35">
        <f t="shared" si="37"/>
        <v>0.23983595432267116</v>
      </c>
      <c r="AM24" s="28">
        <f>F24*1.09+0.01</f>
        <v>3555.5423874023368</v>
      </c>
      <c r="AN24" s="7">
        <f t="shared" si="38"/>
        <v>4533.3165439379791</v>
      </c>
      <c r="AO24" s="4">
        <f t="shared" si="17"/>
        <v>8088.8589313403154</v>
      </c>
      <c r="AP24" s="33">
        <f t="shared" si="39"/>
        <v>1831.2719257766103</v>
      </c>
      <c r="AQ24" s="35">
        <f t="shared" si="40"/>
        <v>0.29264825629246571</v>
      </c>
      <c r="AR24" s="28">
        <f t="shared" si="41"/>
        <v>3555.5323874023366</v>
      </c>
      <c r="AS24" s="7">
        <f t="shared" si="42"/>
        <v>4622.1921036230378</v>
      </c>
      <c r="AT24" s="4">
        <f t="shared" si="18"/>
        <v>8177.7244910253739</v>
      </c>
      <c r="AU24" s="33">
        <f t="shared" si="43"/>
        <v>1920.1374854616688</v>
      </c>
      <c r="AV24" s="35">
        <f t="shared" si="44"/>
        <v>0.30684950664760213</v>
      </c>
      <c r="AW24" s="28">
        <f>F24*1.12+0.01</f>
        <v>3653.4010769638689</v>
      </c>
      <c r="AX24" s="7">
        <f t="shared" si="45"/>
        <v>5114.7615077494165</v>
      </c>
      <c r="AY24" s="4">
        <f t="shared" si="20"/>
        <v>8768.1625847132855</v>
      </c>
      <c r="AZ24" s="33">
        <f t="shared" si="46"/>
        <v>2510.5755791495803</v>
      </c>
      <c r="BA24" s="35">
        <f t="shared" si="47"/>
        <v>0.40120506145857721</v>
      </c>
    </row>
    <row r="25" spans="1:53" ht="15.6" x14ac:dyDescent="0.3">
      <c r="A25" s="14" t="s">
        <v>6</v>
      </c>
      <c r="B25" s="15">
        <f t="shared" si="50"/>
        <v>4</v>
      </c>
      <c r="C25" s="10">
        <f>F25*(1+0.12)</f>
        <v>3546.9816281202607</v>
      </c>
      <c r="D25" s="7">
        <f t="shared" si="1"/>
        <v>4965.7742793683647</v>
      </c>
      <c r="E25" s="4">
        <f t="shared" si="2"/>
        <v>8512.7559074886249</v>
      </c>
      <c r="F25" s="10">
        <v>3166.9478822502324</v>
      </c>
      <c r="G25" s="7">
        <f t="shared" si="3"/>
        <v>2850.2530940252091</v>
      </c>
      <c r="H25" s="7">
        <v>59.87</v>
      </c>
      <c r="I25" s="4">
        <f t="shared" si="22"/>
        <v>6077.0709762754414</v>
      </c>
      <c r="J25" s="28">
        <f t="shared" si="4"/>
        <v>380.03374587002827</v>
      </c>
      <c r="K25" s="7">
        <f t="shared" si="5"/>
        <v>2115.5211853431556</v>
      </c>
      <c r="L25" s="4">
        <f t="shared" si="6"/>
        <v>2435.6849312131835</v>
      </c>
      <c r="M25" s="19">
        <f t="shared" si="7"/>
        <v>0.40079915813423383</v>
      </c>
      <c r="N25" s="28">
        <f t="shared" si="52"/>
        <v>3214.4521004839858</v>
      </c>
      <c r="O25" s="7">
        <f t="shared" si="23"/>
        <v>3093.9101467158362</v>
      </c>
      <c r="P25" s="4">
        <f t="shared" si="8"/>
        <v>6308.3622471998224</v>
      </c>
      <c r="Q25" s="33">
        <f t="shared" si="24"/>
        <v>231.29127092438102</v>
      </c>
      <c r="R25" s="35">
        <f t="shared" si="25"/>
        <v>3.8059662595241968E-2</v>
      </c>
      <c r="S25" s="28">
        <f t="shared" si="49"/>
        <v>3261.9563187177396</v>
      </c>
      <c r="T25" s="7">
        <f t="shared" si="26"/>
        <v>3343.5052266856828</v>
      </c>
      <c r="U25" s="4">
        <f t="shared" si="10"/>
        <v>6605.4615454034229</v>
      </c>
      <c r="V25" s="33">
        <f t="shared" si="27"/>
        <v>528.39056912798151</v>
      </c>
      <c r="W25" s="35">
        <f t="shared" si="28"/>
        <v>8.6948230683957767E-2</v>
      </c>
      <c r="X25" s="28">
        <f>F25*1.045</f>
        <v>3309.4605369514925</v>
      </c>
      <c r="Y25" s="7">
        <f t="shared" si="29"/>
        <v>3599.0383339347477</v>
      </c>
      <c r="Z25" s="4">
        <f t="shared" si="11"/>
        <v>6908.4988708862402</v>
      </c>
      <c r="AA25" s="33">
        <f t="shared" si="30"/>
        <v>831.42789461079883</v>
      </c>
      <c r="AB25" s="35">
        <f t="shared" si="31"/>
        <v>0.13681391872114851</v>
      </c>
      <c r="AC25" s="28">
        <f t="shared" si="12"/>
        <v>3356.9647551852463</v>
      </c>
      <c r="AD25" s="7">
        <f t="shared" si="32"/>
        <v>3860.509468463033</v>
      </c>
      <c r="AE25" s="4">
        <f t="shared" si="13"/>
        <v>7217.4742236482798</v>
      </c>
      <c r="AF25" s="33">
        <f t="shared" si="33"/>
        <v>1140.4032473728385</v>
      </c>
      <c r="AG25" s="35">
        <f t="shared" si="34"/>
        <v>0.18765672670681507</v>
      </c>
      <c r="AH25" s="28">
        <f>F25*1.075</f>
        <v>3404.4689734189997</v>
      </c>
      <c r="AI25" s="7">
        <f t="shared" si="35"/>
        <v>4127.9186302705366</v>
      </c>
      <c r="AJ25" s="4">
        <f t="shared" si="15"/>
        <v>7532.3876036895363</v>
      </c>
      <c r="AK25" s="33">
        <f t="shared" si="36"/>
        <v>1455.3166274140949</v>
      </c>
      <c r="AL25" s="35">
        <f t="shared" si="37"/>
        <v>0.2394766546409566</v>
      </c>
      <c r="AM25" s="28">
        <f>F25*1.09+0.01</f>
        <v>3451.9831916527537</v>
      </c>
      <c r="AN25" s="7">
        <f t="shared" si="38"/>
        <v>4401.2785693572605</v>
      </c>
      <c r="AO25" s="4">
        <f t="shared" si="17"/>
        <v>7853.2617610100142</v>
      </c>
      <c r="AP25" s="33">
        <f t="shared" si="39"/>
        <v>1776.1907847345728</v>
      </c>
      <c r="AQ25" s="35">
        <f t="shared" si="40"/>
        <v>0.29227744610334916</v>
      </c>
      <c r="AR25" s="28">
        <f t="shared" si="41"/>
        <v>3451.9731916527535</v>
      </c>
      <c r="AS25" s="7">
        <f t="shared" si="42"/>
        <v>4487.5651491485796</v>
      </c>
      <c r="AT25" s="4">
        <f t="shared" si="18"/>
        <v>7939.5383408013331</v>
      </c>
      <c r="AU25" s="33">
        <f t="shared" si="43"/>
        <v>1862.4673645258918</v>
      </c>
      <c r="AV25" s="35">
        <f t="shared" si="44"/>
        <v>0.30647451244141533</v>
      </c>
      <c r="AW25" s="28">
        <f>F25*1.12</f>
        <v>3546.9816281202607</v>
      </c>
      <c r="AX25" s="7">
        <f t="shared" si="45"/>
        <v>4965.7742793683647</v>
      </c>
      <c r="AY25" s="4">
        <f t="shared" si="20"/>
        <v>8512.7559074886249</v>
      </c>
      <c r="AZ25" s="33">
        <f t="shared" si="46"/>
        <v>2435.6849312131835</v>
      </c>
      <c r="BA25" s="35">
        <f t="shared" si="47"/>
        <v>0.40079915813423383</v>
      </c>
    </row>
    <row r="26" spans="1:53" ht="15.6" x14ac:dyDescent="0.3">
      <c r="A26" s="14"/>
      <c r="B26" s="15">
        <f t="shared" si="50"/>
        <v>3</v>
      </c>
      <c r="C26" s="10">
        <f>F26*(1+0.12)</f>
        <v>3355.7063652982602</v>
      </c>
      <c r="D26" s="7">
        <f t="shared" si="1"/>
        <v>4697.9889114175639</v>
      </c>
      <c r="E26" s="4">
        <f t="shared" si="2"/>
        <v>8053.6952767158236</v>
      </c>
      <c r="F26" s="10">
        <v>2996.1663975877318</v>
      </c>
      <c r="G26" s="7">
        <f t="shared" si="3"/>
        <v>2696.5497578289587</v>
      </c>
      <c r="H26" s="7">
        <v>59.87</v>
      </c>
      <c r="I26" s="4">
        <f t="shared" si="22"/>
        <v>5752.5861554166904</v>
      </c>
      <c r="J26" s="28">
        <f t="shared" si="4"/>
        <v>359.53996771052834</v>
      </c>
      <c r="K26" s="7">
        <f t="shared" si="5"/>
        <v>2001.4391535886052</v>
      </c>
      <c r="L26" s="4">
        <f t="shared" si="6"/>
        <v>2301.1091212991332</v>
      </c>
      <c r="M26" s="19">
        <f t="shared" si="7"/>
        <v>0.40001297835972205</v>
      </c>
      <c r="N26" s="28">
        <f t="shared" si="52"/>
        <v>3041.1088935515477</v>
      </c>
      <c r="O26" s="7">
        <f t="shared" si="23"/>
        <v>2927.0673100433646</v>
      </c>
      <c r="P26" s="4">
        <f t="shared" si="8"/>
        <v>5968.1762035949123</v>
      </c>
      <c r="Q26" s="33">
        <f t="shared" si="24"/>
        <v>215.59004817822188</v>
      </c>
      <c r="R26" s="35">
        <f t="shared" si="25"/>
        <v>3.7477065506480112E-2</v>
      </c>
      <c r="S26" s="28">
        <f>F26*1.03+0.01</f>
        <v>3086.0613895153642</v>
      </c>
      <c r="T26" s="7">
        <f t="shared" si="26"/>
        <v>3163.2129242532483</v>
      </c>
      <c r="U26" s="4">
        <f t="shared" si="10"/>
        <v>6249.274313768612</v>
      </c>
      <c r="V26" s="33">
        <f t="shared" si="27"/>
        <v>496.68815835192163</v>
      </c>
      <c r="W26" s="35">
        <f t="shared" si="28"/>
        <v>8.6341715696728036E-2</v>
      </c>
      <c r="X26" s="28">
        <f>F26*1.045+0.01</f>
        <v>3131.0038854791796</v>
      </c>
      <c r="Y26" s="7">
        <f t="shared" si="29"/>
        <v>3404.9667254586075</v>
      </c>
      <c r="Z26" s="4">
        <f t="shared" si="11"/>
        <v>6535.9706109377876</v>
      </c>
      <c r="AA26" s="33">
        <f t="shared" si="30"/>
        <v>783.38445552109715</v>
      </c>
      <c r="AB26" s="35">
        <f t="shared" si="31"/>
        <v>0.13617952593086413</v>
      </c>
      <c r="AC26" s="28">
        <f t="shared" si="12"/>
        <v>3175.9363814429958</v>
      </c>
      <c r="AD26" s="7">
        <f t="shared" si="32"/>
        <v>3652.326838659445</v>
      </c>
      <c r="AE26" s="4">
        <f t="shared" si="13"/>
        <v>6828.2632201024408</v>
      </c>
      <c r="AF26" s="33">
        <f t="shared" si="33"/>
        <v>1075.6770646857503</v>
      </c>
      <c r="AG26" s="35">
        <f t="shared" si="34"/>
        <v>0.18699017026852913</v>
      </c>
      <c r="AH26" s="28">
        <f>F26*1.075</f>
        <v>3220.8788774068116</v>
      </c>
      <c r="AI26" s="7">
        <f t="shared" si="35"/>
        <v>3905.3156388557586</v>
      </c>
      <c r="AJ26" s="4">
        <f t="shared" si="15"/>
        <v>7126.1945162625707</v>
      </c>
      <c r="AK26" s="33">
        <f t="shared" si="36"/>
        <v>1373.6083608458803</v>
      </c>
      <c r="AL26" s="35">
        <f t="shared" si="37"/>
        <v>0.23878101496184936</v>
      </c>
      <c r="AM26" s="28">
        <f>F26*1.09+0.01</f>
        <v>3265.8313733706282</v>
      </c>
      <c r="AN26" s="7">
        <f t="shared" si="38"/>
        <v>4163.9350010475509</v>
      </c>
      <c r="AO26" s="4">
        <f t="shared" si="17"/>
        <v>7429.7663744181791</v>
      </c>
      <c r="AP26" s="33">
        <f t="shared" si="39"/>
        <v>1677.1802190014887</v>
      </c>
      <c r="AQ26" s="35">
        <f t="shared" si="40"/>
        <v>0.29155238595118471</v>
      </c>
      <c r="AR26" s="28">
        <f t="shared" si="41"/>
        <v>3265.821373370628</v>
      </c>
      <c r="AS26" s="7">
        <f t="shared" si="42"/>
        <v>4245.5677853818161</v>
      </c>
      <c r="AT26" s="4">
        <f t="shared" si="18"/>
        <v>7511.389158752444</v>
      </c>
      <c r="AU26" s="33">
        <f t="shared" si="43"/>
        <v>1758.8030033357536</v>
      </c>
      <c r="AV26" s="35">
        <f t="shared" si="44"/>
        <v>0.30574127111154131</v>
      </c>
      <c r="AW26" s="28">
        <f>F26*1.12</f>
        <v>3355.7063652982602</v>
      </c>
      <c r="AX26" s="7">
        <f t="shared" si="45"/>
        <v>4697.9889114175639</v>
      </c>
      <c r="AY26" s="4">
        <f t="shared" si="20"/>
        <v>8053.6952767158236</v>
      </c>
      <c r="AZ26" s="33">
        <f t="shared" si="46"/>
        <v>2301.1091212991332</v>
      </c>
      <c r="BA26" s="35">
        <f t="shared" si="47"/>
        <v>0.40001297835972205</v>
      </c>
    </row>
    <row r="27" spans="1:53" ht="15.6" x14ac:dyDescent="0.3">
      <c r="A27" s="14"/>
      <c r="B27" s="15">
        <f t="shared" si="50"/>
        <v>2</v>
      </c>
      <c r="C27" s="10">
        <f>F27*(1+0.12)</f>
        <v>3257.9673449497668</v>
      </c>
      <c r="D27" s="7">
        <f t="shared" si="1"/>
        <v>4561.1542829296732</v>
      </c>
      <c r="E27" s="4">
        <f t="shared" si="2"/>
        <v>7819.12162787944</v>
      </c>
      <c r="F27" s="10">
        <v>2908.8994151337201</v>
      </c>
      <c r="G27" s="7">
        <f t="shared" si="3"/>
        <v>2618.0094736203482</v>
      </c>
      <c r="H27" s="7">
        <v>59.87</v>
      </c>
      <c r="I27" s="4">
        <f t="shared" si="22"/>
        <v>5586.7788887540682</v>
      </c>
      <c r="J27" s="28">
        <f t="shared" si="4"/>
        <v>349.06792981604667</v>
      </c>
      <c r="K27" s="7">
        <f t="shared" si="5"/>
        <v>1943.144809309325</v>
      </c>
      <c r="L27" s="4">
        <f t="shared" si="6"/>
        <v>2232.3427391253717</v>
      </c>
      <c r="M27" s="19">
        <f t="shared" si="7"/>
        <v>0.39957599603932348</v>
      </c>
      <c r="N27" s="28">
        <f t="shared" si="52"/>
        <v>2952.5329063607255</v>
      </c>
      <c r="O27" s="7">
        <f t="shared" si="23"/>
        <v>2841.8129223721985</v>
      </c>
      <c r="P27" s="4">
        <f t="shared" si="8"/>
        <v>5794.345828732924</v>
      </c>
      <c r="Q27" s="33">
        <f t="shared" si="24"/>
        <v>207.56693997885577</v>
      </c>
      <c r="R27" s="35">
        <f t="shared" si="25"/>
        <v>3.7153240554531085E-2</v>
      </c>
      <c r="S27" s="28">
        <f>F27*1.03</f>
        <v>2996.1663975877318</v>
      </c>
      <c r="T27" s="7">
        <f t="shared" si="26"/>
        <v>3071.0705575274246</v>
      </c>
      <c r="U27" s="4">
        <f t="shared" si="10"/>
        <v>6067.2369551151569</v>
      </c>
      <c r="V27" s="33">
        <f t="shared" si="27"/>
        <v>480.45806636108864</v>
      </c>
      <c r="W27" s="35">
        <f t="shared" si="28"/>
        <v>8.5999119694575507E-2</v>
      </c>
      <c r="X27" s="28">
        <f>F27*1.045</f>
        <v>3039.7998888147372</v>
      </c>
      <c r="Y27" s="7">
        <f t="shared" si="29"/>
        <v>3305.7823790860266</v>
      </c>
      <c r="Z27" s="4">
        <f t="shared" si="11"/>
        <v>6345.5822679007633</v>
      </c>
      <c r="AA27" s="33">
        <f t="shared" si="30"/>
        <v>758.80337914669508</v>
      </c>
      <c r="AB27" s="35">
        <f t="shared" si="31"/>
        <v>0.1358212655729282</v>
      </c>
      <c r="AC27" s="28">
        <f t="shared" si="12"/>
        <v>3083.4333800417435</v>
      </c>
      <c r="AD27" s="7">
        <f t="shared" si="32"/>
        <v>3545.9483870480049</v>
      </c>
      <c r="AE27" s="4">
        <f t="shared" si="13"/>
        <v>6629.3817670897479</v>
      </c>
      <c r="AF27" s="33">
        <f t="shared" si="33"/>
        <v>1042.6028783356796</v>
      </c>
      <c r="AG27" s="35">
        <f t="shared" si="34"/>
        <v>0.18661967818959002</v>
      </c>
      <c r="AH27" s="28">
        <f>F27*1.075</f>
        <v>3127.0668712687489</v>
      </c>
      <c r="AI27" s="7">
        <f t="shared" si="35"/>
        <v>3791.5685814133576</v>
      </c>
      <c r="AJ27" s="4">
        <f t="shared" si="15"/>
        <v>6918.6354526821069</v>
      </c>
      <c r="AK27" s="33">
        <f t="shared" si="36"/>
        <v>1331.8565639280387</v>
      </c>
      <c r="AL27" s="35">
        <f t="shared" si="37"/>
        <v>0.23839435754456031</v>
      </c>
      <c r="AM27" s="28">
        <f>F27*1.09</f>
        <v>3170.7003624957551</v>
      </c>
      <c r="AN27" s="7">
        <f t="shared" si="38"/>
        <v>4042.6429621820876</v>
      </c>
      <c r="AO27" s="4">
        <f t="shared" si="17"/>
        <v>7213.3433246778422</v>
      </c>
      <c r="AP27" s="33">
        <f t="shared" si="39"/>
        <v>1626.564435923774</v>
      </c>
      <c r="AQ27" s="35">
        <f t="shared" si="40"/>
        <v>0.29114530363783936</v>
      </c>
      <c r="AR27" s="28">
        <f t="shared" si="41"/>
        <v>3170.7003624957551</v>
      </c>
      <c r="AS27" s="7">
        <f t="shared" si="42"/>
        <v>4121.9104712444814</v>
      </c>
      <c r="AT27" s="4">
        <f t="shared" si="18"/>
        <v>7292.6108337402366</v>
      </c>
      <c r="AU27" s="33">
        <f t="shared" si="43"/>
        <v>1705.8319449861683</v>
      </c>
      <c r="AV27" s="35">
        <f t="shared" si="44"/>
        <v>0.3053337135679256</v>
      </c>
      <c r="AW27" s="28">
        <f>F27*1.12</f>
        <v>3257.9673449497668</v>
      </c>
      <c r="AX27" s="7">
        <f t="shared" si="45"/>
        <v>4561.1542829296732</v>
      </c>
      <c r="AY27" s="4">
        <f t="shared" si="20"/>
        <v>7819.12162787944</v>
      </c>
      <c r="AZ27" s="33">
        <f t="shared" si="46"/>
        <v>2232.3427391253717</v>
      </c>
      <c r="BA27" s="35">
        <f t="shared" si="47"/>
        <v>0.39957599603932348</v>
      </c>
    </row>
    <row r="28" spans="1:53" ht="16.2" thickBot="1" x14ac:dyDescent="0.35">
      <c r="A28" s="16"/>
      <c r="B28" s="17">
        <f t="shared" si="50"/>
        <v>1</v>
      </c>
      <c r="C28" s="11">
        <f>F28*(1+0.12)-0.01</f>
        <v>3163.0650921842393</v>
      </c>
      <c r="D28" s="8">
        <f t="shared" si="1"/>
        <v>4428.291129057935</v>
      </c>
      <c r="E28" s="5">
        <f t="shared" si="2"/>
        <v>7591.3562212421748</v>
      </c>
      <c r="F28" s="11">
        <v>2824.1741894502138</v>
      </c>
      <c r="G28" s="8">
        <f t="shared" si="3"/>
        <v>2541.7567705051924</v>
      </c>
      <c r="H28" s="8">
        <v>59.87</v>
      </c>
      <c r="I28" s="5">
        <f t="shared" si="22"/>
        <v>5425.8009599554061</v>
      </c>
      <c r="J28" s="29">
        <f t="shared" si="4"/>
        <v>338.89090273402553</v>
      </c>
      <c r="K28" s="8">
        <f t="shared" si="5"/>
        <v>1886.5343585527426</v>
      </c>
      <c r="L28" s="5">
        <f t="shared" si="6"/>
        <v>2165.5552612867687</v>
      </c>
      <c r="M28" s="26">
        <f t="shared" si="7"/>
        <v>0.39912176603407268</v>
      </c>
      <c r="N28" s="29">
        <f t="shared" si="52"/>
        <v>2866.5368022919665</v>
      </c>
      <c r="O28" s="8">
        <f t="shared" si="23"/>
        <v>2759.0416722060177</v>
      </c>
      <c r="P28" s="5">
        <f t="shared" si="8"/>
        <v>5625.5784744979846</v>
      </c>
      <c r="Q28" s="36">
        <f t="shared" si="24"/>
        <v>199.7775145425785</v>
      </c>
      <c r="R28" s="37">
        <f t="shared" si="25"/>
        <v>3.6819912123024219E-2</v>
      </c>
      <c r="S28" s="29">
        <f>F28*1.03</f>
        <v>2908.8994151337201</v>
      </c>
      <c r="T28" s="8">
        <f t="shared" si="26"/>
        <v>2981.6219005120629</v>
      </c>
      <c r="U28" s="5">
        <f t="shared" si="10"/>
        <v>5890.521315645783</v>
      </c>
      <c r="V28" s="36">
        <f t="shared" si="27"/>
        <v>464.72035569037689</v>
      </c>
      <c r="W28" s="37">
        <f t="shared" si="28"/>
        <v>8.5650092791866139E-2</v>
      </c>
      <c r="X28" s="29">
        <f>F28*1.045</f>
        <v>2951.2620279754733</v>
      </c>
      <c r="Y28" s="8">
        <f t="shared" si="29"/>
        <v>3209.4974554233268</v>
      </c>
      <c r="Z28" s="5">
        <f t="shared" si="11"/>
        <v>6160.7594833988005</v>
      </c>
      <c r="AA28" s="36">
        <f t="shared" si="30"/>
        <v>734.95852344339437</v>
      </c>
      <c r="AB28" s="37">
        <f t="shared" si="31"/>
        <v>0.13545622643876618</v>
      </c>
      <c r="AC28" s="29">
        <f t="shared" si="12"/>
        <v>2993.6246408172269</v>
      </c>
      <c r="AD28" s="8">
        <f t="shared" si="32"/>
        <v>3442.6683369398106</v>
      </c>
      <c r="AE28" s="5">
        <f t="shared" si="13"/>
        <v>6436.2929777570371</v>
      </c>
      <c r="AF28" s="36">
        <f t="shared" si="33"/>
        <v>1010.4920178016309</v>
      </c>
      <c r="AG28" s="37">
        <f t="shared" si="34"/>
        <v>0.18623831306372432</v>
      </c>
      <c r="AH28" s="29">
        <f>F28*1.075-0.01</f>
        <v>3035.9772536589794</v>
      </c>
      <c r="AI28" s="8">
        <f t="shared" si="35"/>
        <v>3681.1224200615125</v>
      </c>
      <c r="AJ28" s="5">
        <f t="shared" si="15"/>
        <v>6717.0996737204914</v>
      </c>
      <c r="AK28" s="36">
        <f t="shared" si="36"/>
        <v>1291.2987137650853</v>
      </c>
      <c r="AL28" s="37">
        <f t="shared" si="37"/>
        <v>0.23799227492777367</v>
      </c>
      <c r="AM28" s="29">
        <f>F28*1.09</f>
        <v>3078.3498665007332</v>
      </c>
      <c r="AN28" s="8">
        <f t="shared" si="38"/>
        <v>3924.8960797884347</v>
      </c>
      <c r="AO28" s="5">
        <f t="shared" si="17"/>
        <v>7003.2459462891675</v>
      </c>
      <c r="AP28" s="36">
        <f t="shared" si="39"/>
        <v>1577.4449863337613</v>
      </c>
      <c r="AQ28" s="37">
        <f t="shared" si="40"/>
        <v>0.29073034524781499</v>
      </c>
      <c r="AR28" s="29">
        <f t="shared" si="41"/>
        <v>3078.3498665007332</v>
      </c>
      <c r="AS28" s="8">
        <f t="shared" si="42"/>
        <v>4001.8548264509532</v>
      </c>
      <c r="AT28" s="5">
        <f t="shared" si="18"/>
        <v>7080.2046929516864</v>
      </c>
      <c r="AU28" s="36">
        <f t="shared" si="43"/>
        <v>1654.4037329962803</v>
      </c>
      <c r="AV28" s="37">
        <f t="shared" si="44"/>
        <v>0.30491419519559332</v>
      </c>
      <c r="AW28" s="29">
        <f>F28*1.12-0.01</f>
        <v>3163.0650921842393</v>
      </c>
      <c r="AX28" s="8">
        <f t="shared" si="45"/>
        <v>4428.291129057935</v>
      </c>
      <c r="AY28" s="5">
        <f t="shared" si="20"/>
        <v>7591.3562212421748</v>
      </c>
      <c r="AZ28" s="36">
        <f t="shared" si="46"/>
        <v>2165.5552612867687</v>
      </c>
      <c r="BA28" s="37">
        <f t="shared" si="47"/>
        <v>0.39912176603407268</v>
      </c>
    </row>
    <row r="29" spans="1:53" ht="15.6" x14ac:dyDescent="0.3">
      <c r="A29" s="20"/>
      <c r="B29" s="21">
        <v>13</v>
      </c>
      <c r="C29" s="9">
        <f>F29*(1+0.12)-0.01</f>
        <v>2812.727398278997</v>
      </c>
      <c r="D29" s="6">
        <f t="shared" si="1"/>
        <v>3937.8183575905955</v>
      </c>
      <c r="E29" s="3">
        <f t="shared" si="2"/>
        <v>6750.5457558695925</v>
      </c>
      <c r="F29" s="9">
        <v>2511.3726770348189</v>
      </c>
      <c r="G29" s="6">
        <f t="shared" si="3"/>
        <v>2260.235409331337</v>
      </c>
      <c r="H29" s="23">
        <v>59.87</v>
      </c>
      <c r="I29" s="24">
        <f t="shared" si="22"/>
        <v>4831.4780863661554</v>
      </c>
      <c r="J29" s="30">
        <f t="shared" si="4"/>
        <v>301.35472124417811</v>
      </c>
      <c r="K29" s="6">
        <f t="shared" si="5"/>
        <v>1677.5829482592585</v>
      </c>
      <c r="L29" s="3">
        <f t="shared" si="6"/>
        <v>1919.0676695034372</v>
      </c>
      <c r="M29" s="18">
        <f t="shared" si="7"/>
        <v>0.39720094662517735</v>
      </c>
      <c r="N29" s="30">
        <f t="shared" si="52"/>
        <v>2549.0432671903409</v>
      </c>
      <c r="O29" s="6">
        <f t="shared" si="23"/>
        <v>2453.454144670703</v>
      </c>
      <c r="P29" s="3">
        <f t="shared" si="8"/>
        <v>5002.4974118610444</v>
      </c>
      <c r="Q29" s="38">
        <f t="shared" si="24"/>
        <v>171.01932549488902</v>
      </c>
      <c r="R29" s="34">
        <f t="shared" si="25"/>
        <v>3.5396895616164499E-2</v>
      </c>
      <c r="S29" s="30">
        <f>F29*1.03</f>
        <v>2586.7138573458637</v>
      </c>
      <c r="T29" s="6">
        <f t="shared" si="26"/>
        <v>2651.3817037795102</v>
      </c>
      <c r="U29" s="3">
        <f t="shared" si="10"/>
        <v>5238.0955611253739</v>
      </c>
      <c r="V29" s="38">
        <f t="shared" si="27"/>
        <v>406.61747475921857</v>
      </c>
      <c r="W29" s="34">
        <f t="shared" si="28"/>
        <v>8.4160057748506351E-2</v>
      </c>
      <c r="X29" s="30">
        <f>F29*1.045</f>
        <v>2624.3844475013857</v>
      </c>
      <c r="Y29" s="6">
        <f t="shared" si="29"/>
        <v>2854.0180866577566</v>
      </c>
      <c r="Z29" s="3">
        <f t="shared" si="11"/>
        <v>5478.4025341591423</v>
      </c>
      <c r="AA29" s="38">
        <f t="shared" si="30"/>
        <v>646.92444779298694</v>
      </c>
      <c r="AB29" s="34">
        <f t="shared" si="31"/>
        <v>0.13389783338116118</v>
      </c>
      <c r="AC29" s="30">
        <f t="shared" si="12"/>
        <v>2662.0550376569081</v>
      </c>
      <c r="AD29" s="6">
        <f t="shared" si="32"/>
        <v>3061.3632933054441</v>
      </c>
      <c r="AE29" s="3">
        <f t="shared" si="13"/>
        <v>5723.4183309623522</v>
      </c>
      <c r="AF29" s="38">
        <f t="shared" si="33"/>
        <v>891.94024459619686</v>
      </c>
      <c r="AG29" s="34">
        <f t="shared" si="34"/>
        <v>0.18461022251412956</v>
      </c>
      <c r="AH29" s="30">
        <f>F29*1.075-0.01</f>
        <v>2699.7156278124298</v>
      </c>
      <c r="AI29" s="6">
        <f t="shared" si="35"/>
        <v>3273.4051987225707</v>
      </c>
      <c r="AJ29" s="3">
        <f t="shared" si="15"/>
        <v>5973.1208265350006</v>
      </c>
      <c r="AK29" s="38">
        <f t="shared" si="36"/>
        <v>1141.6427401688452</v>
      </c>
      <c r="AL29" s="34">
        <f t="shared" si="37"/>
        <v>0.23629264580344936</v>
      </c>
      <c r="AM29" s="30">
        <f>F29*1.09+0.01</f>
        <v>2737.4062179679531</v>
      </c>
      <c r="AN29" s="6">
        <f t="shared" si="38"/>
        <v>3490.1929279091401</v>
      </c>
      <c r="AO29" s="3">
        <f t="shared" si="17"/>
        <v>6227.5991458770932</v>
      </c>
      <c r="AP29" s="38">
        <f t="shared" si="39"/>
        <v>1396.1210595109378</v>
      </c>
      <c r="AQ29" s="34">
        <f t="shared" si="40"/>
        <v>0.28896354998496671</v>
      </c>
      <c r="AR29" s="30">
        <f t="shared" si="41"/>
        <v>2737.3962179679529</v>
      </c>
      <c r="AS29" s="6">
        <f t="shared" si="42"/>
        <v>3558.6150833583388</v>
      </c>
      <c r="AT29" s="3">
        <f t="shared" si="18"/>
        <v>6296.0113013262917</v>
      </c>
      <c r="AU29" s="38">
        <f t="shared" si="43"/>
        <v>1464.5332149601363</v>
      </c>
      <c r="AV29" s="34">
        <f t="shared" si="44"/>
        <v>0.30312322415222603</v>
      </c>
      <c r="AW29" s="30">
        <f>F29*1.12-0.01</f>
        <v>2812.727398278997</v>
      </c>
      <c r="AX29" s="6">
        <f t="shared" si="45"/>
        <v>3937.8183575905955</v>
      </c>
      <c r="AY29" s="3">
        <f t="shared" si="20"/>
        <v>6750.5457558695925</v>
      </c>
      <c r="AZ29" s="38">
        <f t="shared" si="46"/>
        <v>1919.0676695034372</v>
      </c>
      <c r="BA29" s="34">
        <f t="shared" si="47"/>
        <v>0.39720094662517735</v>
      </c>
    </row>
    <row r="30" spans="1:53" ht="15.6" x14ac:dyDescent="0.3">
      <c r="A30" s="14"/>
      <c r="B30" s="15">
        <f t="shared" ref="B30:B41" si="53">B29-1</f>
        <v>12</v>
      </c>
      <c r="C30" s="10">
        <f>F30*(1+0.12)+0.01</f>
        <v>2691.6247351952134</v>
      </c>
      <c r="D30" s="7">
        <f t="shared" si="1"/>
        <v>3768.2746292732986</v>
      </c>
      <c r="E30" s="4">
        <f t="shared" si="2"/>
        <v>6459.8993644685124</v>
      </c>
      <c r="F30" s="10">
        <v>2403.2274421385828</v>
      </c>
      <c r="G30" s="7">
        <f t="shared" si="3"/>
        <v>2162.9046979247246</v>
      </c>
      <c r="H30" s="7">
        <v>59.87</v>
      </c>
      <c r="I30" s="4">
        <f t="shared" si="22"/>
        <v>4626.0021400633077</v>
      </c>
      <c r="J30" s="28">
        <f t="shared" si="4"/>
        <v>288.39729305663059</v>
      </c>
      <c r="K30" s="7">
        <f t="shared" si="5"/>
        <v>1605.369931348574</v>
      </c>
      <c r="L30" s="4">
        <f t="shared" si="6"/>
        <v>1833.8972244052047</v>
      </c>
      <c r="M30" s="19">
        <f t="shared" si="7"/>
        <v>0.39643242023664682</v>
      </c>
      <c r="N30" s="28">
        <f t="shared" si="52"/>
        <v>2439.2758537706613</v>
      </c>
      <c r="O30" s="7">
        <f t="shared" si="23"/>
        <v>2347.8030092542617</v>
      </c>
      <c r="P30" s="4">
        <f t="shared" si="8"/>
        <v>4787.0788630249226</v>
      </c>
      <c r="Q30" s="33">
        <f t="shared" si="24"/>
        <v>161.07672296161491</v>
      </c>
      <c r="R30" s="35">
        <f t="shared" si="25"/>
        <v>3.4819854830289924E-2</v>
      </c>
      <c r="S30" s="28">
        <f>F30*1.03+0.01</f>
        <v>2475.3342654027406</v>
      </c>
      <c r="T30" s="7">
        <f t="shared" si="26"/>
        <v>2537.2176220378087</v>
      </c>
      <c r="U30" s="4">
        <f t="shared" si="10"/>
        <v>5012.5518874405498</v>
      </c>
      <c r="V30" s="33">
        <f t="shared" si="27"/>
        <v>386.54974737724206</v>
      </c>
      <c r="W30" s="35">
        <f t="shared" si="28"/>
        <v>8.356021801839289E-2</v>
      </c>
      <c r="X30" s="28">
        <f>F30*1.045+0.01</f>
        <v>2511.3826770348192</v>
      </c>
      <c r="Y30" s="7">
        <f t="shared" si="29"/>
        <v>2731.1286612753656</v>
      </c>
      <c r="Z30" s="4">
        <f t="shared" si="11"/>
        <v>5242.5113383101852</v>
      </c>
      <c r="AA30" s="33">
        <f t="shared" si="30"/>
        <v>616.50919824687753</v>
      </c>
      <c r="AB30" s="35">
        <f t="shared" si="31"/>
        <v>0.13327040921741565</v>
      </c>
      <c r="AC30" s="28">
        <f t="shared" si="12"/>
        <v>2547.421088666898</v>
      </c>
      <c r="AD30" s="7">
        <f t="shared" si="32"/>
        <v>2929.5342519669325</v>
      </c>
      <c r="AE30" s="4">
        <f t="shared" si="13"/>
        <v>5476.9553406338309</v>
      </c>
      <c r="AF30" s="33">
        <f t="shared" si="33"/>
        <v>850.95320057052322</v>
      </c>
      <c r="AG30" s="35">
        <f t="shared" si="34"/>
        <v>0.18395002310977698</v>
      </c>
      <c r="AH30" s="28">
        <f t="shared" ref="AH30:AH35" si="54">F30*1.075</f>
        <v>2583.4695002989765</v>
      </c>
      <c r="AI30" s="7">
        <f t="shared" si="35"/>
        <v>3132.4567691125089</v>
      </c>
      <c r="AJ30" s="4">
        <f t="shared" si="15"/>
        <v>5715.9262694114859</v>
      </c>
      <c r="AK30" s="33">
        <f t="shared" si="36"/>
        <v>1089.9241293481782</v>
      </c>
      <c r="AL30" s="35">
        <f t="shared" si="37"/>
        <v>0.23560821987282141</v>
      </c>
      <c r="AM30" s="28">
        <f>F30*1.09</f>
        <v>2619.5179119310556</v>
      </c>
      <c r="AN30" s="7">
        <f t="shared" si="38"/>
        <v>3339.8853377120954</v>
      </c>
      <c r="AO30" s="4">
        <f t="shared" si="17"/>
        <v>5959.403249643151</v>
      </c>
      <c r="AP30" s="33">
        <f t="shared" si="39"/>
        <v>1333.4011095798433</v>
      </c>
      <c r="AQ30" s="35">
        <f t="shared" si="40"/>
        <v>0.28824048697080701</v>
      </c>
      <c r="AR30" s="28">
        <f t="shared" si="41"/>
        <v>2619.5179119310556</v>
      </c>
      <c r="AS30" s="7">
        <f t="shared" si="42"/>
        <v>3405.3732855103722</v>
      </c>
      <c r="AT30" s="4">
        <f t="shared" si="18"/>
        <v>6024.8911974414277</v>
      </c>
      <c r="AU30" s="33">
        <f t="shared" si="43"/>
        <v>1398.88905737812</v>
      </c>
      <c r="AV30" s="35">
        <f t="shared" si="44"/>
        <v>0.30239697583861819</v>
      </c>
      <c r="AW30" s="28">
        <f>F30*1.12+0.01</f>
        <v>2691.6247351952134</v>
      </c>
      <c r="AX30" s="7">
        <f t="shared" si="45"/>
        <v>3768.2746292732986</v>
      </c>
      <c r="AY30" s="4">
        <f t="shared" si="20"/>
        <v>6459.8993644685124</v>
      </c>
      <c r="AZ30" s="33">
        <f t="shared" si="46"/>
        <v>1833.8972244052047</v>
      </c>
      <c r="BA30" s="35">
        <f t="shared" si="47"/>
        <v>0.39643242023664682</v>
      </c>
    </row>
    <row r="31" spans="1:53" ht="15.6" x14ac:dyDescent="0.3">
      <c r="A31" s="14" t="s">
        <v>1</v>
      </c>
      <c r="B31" s="15">
        <f t="shared" si="53"/>
        <v>11</v>
      </c>
      <c r="C31" s="10">
        <f>F31*(1+0.12)</f>
        <v>2575.7078805695824</v>
      </c>
      <c r="D31" s="7">
        <f t="shared" si="1"/>
        <v>3605.9910327974148</v>
      </c>
      <c r="E31" s="4">
        <f t="shared" si="2"/>
        <v>6181.6989133669977</v>
      </c>
      <c r="F31" s="10">
        <v>2299.7391790799838</v>
      </c>
      <c r="G31" s="7">
        <f t="shared" si="3"/>
        <v>2069.7652611719855</v>
      </c>
      <c r="H31" s="7">
        <v>59.87</v>
      </c>
      <c r="I31" s="4">
        <f t="shared" si="22"/>
        <v>4429.3744402519687</v>
      </c>
      <c r="J31" s="28">
        <f t="shared" si="4"/>
        <v>275.96870148959852</v>
      </c>
      <c r="K31" s="7">
        <f t="shared" si="5"/>
        <v>1536.2257716254294</v>
      </c>
      <c r="L31" s="4">
        <f t="shared" si="6"/>
        <v>1752.3244731150289</v>
      </c>
      <c r="M31" s="19">
        <f t="shared" si="7"/>
        <v>0.39561443647454347</v>
      </c>
      <c r="N31" s="28">
        <f t="shared" si="52"/>
        <v>2334.2352667661835</v>
      </c>
      <c r="O31" s="7">
        <f t="shared" si="23"/>
        <v>2246.7014442624518</v>
      </c>
      <c r="P31" s="4">
        <f t="shared" si="8"/>
        <v>4580.9367110286348</v>
      </c>
      <c r="Q31" s="33">
        <f t="shared" si="24"/>
        <v>151.56227077666608</v>
      </c>
      <c r="R31" s="35">
        <f t="shared" si="25"/>
        <v>3.4217534060643637E-2</v>
      </c>
      <c r="S31" s="28">
        <f>F31*1.03</f>
        <v>2368.7313544523836</v>
      </c>
      <c r="T31" s="7">
        <f t="shared" si="26"/>
        <v>2427.949638313693</v>
      </c>
      <c r="U31" s="4">
        <f t="shared" si="10"/>
        <v>4796.6809927660761</v>
      </c>
      <c r="V31" s="33">
        <f t="shared" si="27"/>
        <v>367.30655251410735</v>
      </c>
      <c r="W31" s="35">
        <f t="shared" si="28"/>
        <v>8.2925152855944331E-2</v>
      </c>
      <c r="X31" s="28">
        <f>F31*1.045</f>
        <v>2403.2274421385828</v>
      </c>
      <c r="Y31" s="7">
        <f t="shared" si="29"/>
        <v>2613.5098433257085</v>
      </c>
      <c r="Z31" s="4">
        <f t="shared" si="11"/>
        <v>5016.7372854642908</v>
      </c>
      <c r="AA31" s="33">
        <f t="shared" si="30"/>
        <v>587.3628452123221</v>
      </c>
      <c r="AB31" s="35">
        <f t="shared" si="31"/>
        <v>0.13260627502490158</v>
      </c>
      <c r="AC31" s="28">
        <f t="shared" si="12"/>
        <v>2437.7235298247829</v>
      </c>
      <c r="AD31" s="7">
        <f t="shared" si="32"/>
        <v>2803.3820592985003</v>
      </c>
      <c r="AE31" s="4">
        <f t="shared" si="13"/>
        <v>5241.1055891232827</v>
      </c>
      <c r="AF31" s="33">
        <f t="shared" si="33"/>
        <v>811.73114887131396</v>
      </c>
      <c r="AG31" s="35">
        <f t="shared" si="34"/>
        <v>0.18326090056751623</v>
      </c>
      <c r="AH31" s="28">
        <f t="shared" si="54"/>
        <v>2472.2196175109825</v>
      </c>
      <c r="AI31" s="7">
        <f t="shared" si="35"/>
        <v>2997.566286232066</v>
      </c>
      <c r="AJ31" s="4">
        <f t="shared" si="15"/>
        <v>5469.785903743048</v>
      </c>
      <c r="AK31" s="33">
        <f t="shared" si="36"/>
        <v>1040.4114634910793</v>
      </c>
      <c r="AL31" s="35">
        <f t="shared" si="37"/>
        <v>0.23488902948378748</v>
      </c>
      <c r="AM31" s="28">
        <f>F31*1.09</f>
        <v>2506.7157051971826</v>
      </c>
      <c r="AN31" s="7">
        <f t="shared" si="38"/>
        <v>3196.0625241264074</v>
      </c>
      <c r="AO31" s="4">
        <f t="shared" si="17"/>
        <v>5702.7782293235905</v>
      </c>
      <c r="AP31" s="33">
        <f t="shared" si="39"/>
        <v>1273.4037890716218</v>
      </c>
      <c r="AQ31" s="35">
        <f t="shared" si="40"/>
        <v>0.28749066177371607</v>
      </c>
      <c r="AR31" s="28">
        <f t="shared" si="41"/>
        <v>2506.7157051971826</v>
      </c>
      <c r="AS31" s="7">
        <f t="shared" si="42"/>
        <v>3258.7304167563375</v>
      </c>
      <c r="AT31" s="4">
        <f t="shared" si="18"/>
        <v>5765.4461219535206</v>
      </c>
      <c r="AU31" s="33">
        <f t="shared" si="43"/>
        <v>1336.0716817015518</v>
      </c>
      <c r="AV31" s="35">
        <f t="shared" si="44"/>
        <v>0.30163891080419658</v>
      </c>
      <c r="AW31" s="28">
        <f>F31*1.12</f>
        <v>2575.7078805695824</v>
      </c>
      <c r="AX31" s="7">
        <f t="shared" si="45"/>
        <v>3605.9910327974148</v>
      </c>
      <c r="AY31" s="4">
        <f t="shared" si="20"/>
        <v>6181.6989133669977</v>
      </c>
      <c r="AZ31" s="33">
        <f t="shared" si="46"/>
        <v>1752.3244731150289</v>
      </c>
      <c r="BA31" s="35">
        <f t="shared" si="47"/>
        <v>0.39561443647454347</v>
      </c>
    </row>
    <row r="32" spans="1:53" ht="15.6" x14ac:dyDescent="0.3">
      <c r="A32" s="14" t="s">
        <v>5</v>
      </c>
      <c r="B32" s="15">
        <f t="shared" si="53"/>
        <v>10</v>
      </c>
      <c r="C32" s="10">
        <f>F32*(1+0.12)+0.01</f>
        <v>2464.8022302101267</v>
      </c>
      <c r="D32" s="7">
        <f t="shared" si="1"/>
        <v>3450.7231222941773</v>
      </c>
      <c r="E32" s="4">
        <f t="shared" si="2"/>
        <v>5915.5253525043045</v>
      </c>
      <c r="F32" s="10">
        <v>2200.7073484018983</v>
      </c>
      <c r="G32" s="7">
        <f t="shared" si="3"/>
        <v>1980.6366135617086</v>
      </c>
      <c r="H32" s="7">
        <v>59.87</v>
      </c>
      <c r="I32" s="4">
        <f t="shared" si="22"/>
        <v>4241.2139619636064</v>
      </c>
      <c r="J32" s="28">
        <f t="shared" si="4"/>
        <v>264.09488180822837</v>
      </c>
      <c r="K32" s="7">
        <f t="shared" si="5"/>
        <v>1470.0865087324687</v>
      </c>
      <c r="L32" s="4">
        <f t="shared" si="6"/>
        <v>1674.3113905406981</v>
      </c>
      <c r="M32" s="19">
        <f t="shared" si="7"/>
        <v>0.39477173412055866</v>
      </c>
      <c r="N32" s="28">
        <f t="shared" si="52"/>
        <v>2233.7179586279267</v>
      </c>
      <c r="O32" s="7">
        <f t="shared" si="23"/>
        <v>2149.9535351793793</v>
      </c>
      <c r="P32" s="4">
        <f t="shared" si="8"/>
        <v>4383.6714938073055</v>
      </c>
      <c r="Q32" s="33">
        <f t="shared" si="24"/>
        <v>142.45753184369914</v>
      </c>
      <c r="R32" s="35">
        <f t="shared" si="25"/>
        <v>3.3588857605699254E-2</v>
      </c>
      <c r="S32" s="28">
        <f>F32*1.03</f>
        <v>2266.7285688539555</v>
      </c>
      <c r="T32" s="7">
        <f t="shared" si="26"/>
        <v>2323.396783075304</v>
      </c>
      <c r="U32" s="4">
        <f t="shared" si="10"/>
        <v>4590.1253519292595</v>
      </c>
      <c r="V32" s="33">
        <f t="shared" si="27"/>
        <v>348.91138996565314</v>
      </c>
      <c r="W32" s="35">
        <f t="shared" si="28"/>
        <v>8.2266868187926417E-2</v>
      </c>
      <c r="X32" s="28">
        <f>F32*1.045</f>
        <v>2299.7391790799834</v>
      </c>
      <c r="Y32" s="7">
        <f t="shared" si="29"/>
        <v>2500.9663572494819</v>
      </c>
      <c r="Z32" s="4">
        <f t="shared" si="11"/>
        <v>4800.7055363294658</v>
      </c>
      <c r="AA32" s="33">
        <f t="shared" si="30"/>
        <v>559.49157436585938</v>
      </c>
      <c r="AB32" s="35">
        <f t="shared" si="31"/>
        <v>0.13191779037406184</v>
      </c>
      <c r="AC32" s="28">
        <f t="shared" si="12"/>
        <v>2332.7497893060122</v>
      </c>
      <c r="AD32" s="7">
        <f t="shared" si="32"/>
        <v>2682.6622577019139</v>
      </c>
      <c r="AE32" s="4">
        <f t="shared" si="13"/>
        <v>5015.412047007926</v>
      </c>
      <c r="AF32" s="33">
        <f t="shared" si="33"/>
        <v>774.19808504431967</v>
      </c>
      <c r="AG32" s="35">
        <f t="shared" si="34"/>
        <v>0.18254162416410602</v>
      </c>
      <c r="AH32" s="28">
        <f t="shared" si="54"/>
        <v>2365.7603995320405</v>
      </c>
      <c r="AI32" s="7">
        <f t="shared" si="35"/>
        <v>2868.4844844325989</v>
      </c>
      <c r="AJ32" s="4">
        <f t="shared" si="15"/>
        <v>5234.2448839646395</v>
      </c>
      <c r="AK32" s="33">
        <f t="shared" si="36"/>
        <v>993.0309220010331</v>
      </c>
      <c r="AL32" s="35">
        <f t="shared" si="37"/>
        <v>0.23413836955805867</v>
      </c>
      <c r="AM32" s="28">
        <f>F32*1.09</f>
        <v>2398.7710097580693</v>
      </c>
      <c r="AN32" s="7">
        <f t="shared" si="38"/>
        <v>3058.4330374415381</v>
      </c>
      <c r="AO32" s="4">
        <f t="shared" si="17"/>
        <v>5457.2040471996079</v>
      </c>
      <c r="AP32" s="33">
        <f t="shared" si="39"/>
        <v>1215.9900852360015</v>
      </c>
      <c r="AQ32" s="35">
        <f t="shared" si="40"/>
        <v>0.28670802655592026</v>
      </c>
      <c r="AR32" s="28">
        <f t="shared" si="41"/>
        <v>2398.7710097580693</v>
      </c>
      <c r="AS32" s="7">
        <f t="shared" si="42"/>
        <v>3118.4023126854904</v>
      </c>
      <c r="AT32" s="4">
        <f t="shared" si="18"/>
        <v>5517.1733224435593</v>
      </c>
      <c r="AU32" s="33">
        <f t="shared" si="43"/>
        <v>1275.9593604799529</v>
      </c>
      <c r="AV32" s="35">
        <f t="shared" si="44"/>
        <v>0.30084767519939187</v>
      </c>
      <c r="AW32" s="28">
        <f>F32*1.12+0.01</f>
        <v>2464.8022302101267</v>
      </c>
      <c r="AX32" s="7">
        <f t="shared" si="45"/>
        <v>3450.7231222941773</v>
      </c>
      <c r="AY32" s="4">
        <f t="shared" si="20"/>
        <v>5915.5253525043045</v>
      </c>
      <c r="AZ32" s="33">
        <f t="shared" si="46"/>
        <v>1674.3113905406981</v>
      </c>
      <c r="BA32" s="35">
        <f t="shared" si="47"/>
        <v>0.39477173412055866</v>
      </c>
    </row>
    <row r="33" spans="1:53" ht="15.6" x14ac:dyDescent="0.3">
      <c r="A33" s="14" t="s">
        <v>4</v>
      </c>
      <c r="B33" s="15">
        <f t="shared" si="53"/>
        <v>9</v>
      </c>
      <c r="C33" s="10">
        <f>F33*(1+0.12)</f>
        <v>2358.6528518757191</v>
      </c>
      <c r="D33" s="7">
        <f t="shared" si="1"/>
        <v>3302.1139926260066</v>
      </c>
      <c r="E33" s="4">
        <f t="shared" si="2"/>
        <v>5660.7668445017262</v>
      </c>
      <c r="F33" s="10">
        <v>2105.9400463176062</v>
      </c>
      <c r="G33" s="7">
        <f t="shared" si="3"/>
        <v>1895.3460416858456</v>
      </c>
      <c r="H33" s="7">
        <v>59.87</v>
      </c>
      <c r="I33" s="4">
        <f t="shared" si="22"/>
        <v>4061.1560880034517</v>
      </c>
      <c r="J33" s="28">
        <f t="shared" si="4"/>
        <v>252.7128055581129</v>
      </c>
      <c r="K33" s="7">
        <f t="shared" si="5"/>
        <v>1406.767950940161</v>
      </c>
      <c r="L33" s="4">
        <f t="shared" si="6"/>
        <v>1599.6107564982744</v>
      </c>
      <c r="M33" s="19">
        <f t="shared" si="7"/>
        <v>0.39388063936362422</v>
      </c>
      <c r="N33" s="28">
        <f t="shared" si="52"/>
        <v>2137.5291470123702</v>
      </c>
      <c r="O33" s="7">
        <f t="shared" si="23"/>
        <v>2057.3718039994064</v>
      </c>
      <c r="P33" s="4">
        <f t="shared" si="8"/>
        <v>4194.9009510117767</v>
      </c>
      <c r="Q33" s="33">
        <f t="shared" si="24"/>
        <v>133.74486300832496</v>
      </c>
      <c r="R33" s="35">
        <f t="shared" si="25"/>
        <v>3.2932706872164742E-2</v>
      </c>
      <c r="S33" s="28">
        <f>F33*1.03</f>
        <v>2169.1182477071343</v>
      </c>
      <c r="T33" s="7">
        <f t="shared" si="26"/>
        <v>2223.3462038998123</v>
      </c>
      <c r="U33" s="4">
        <f t="shared" si="10"/>
        <v>4392.4644516069466</v>
      </c>
      <c r="V33" s="33">
        <f t="shared" si="27"/>
        <v>331.30836360349485</v>
      </c>
      <c r="W33" s="35">
        <f t="shared" si="28"/>
        <v>8.1579815309776205E-2</v>
      </c>
      <c r="X33" s="28">
        <f>F33*1.045</f>
        <v>2200.7073484018983</v>
      </c>
      <c r="Y33" s="7">
        <f t="shared" si="29"/>
        <v>2393.2692413870641</v>
      </c>
      <c r="Z33" s="4">
        <f t="shared" si="11"/>
        <v>4593.9765897889629</v>
      </c>
      <c r="AA33" s="33">
        <f t="shared" si="30"/>
        <v>532.82050178551117</v>
      </c>
      <c r="AB33" s="35">
        <f t="shared" si="31"/>
        <v>0.13119921772015827</v>
      </c>
      <c r="AC33" s="28">
        <f t="shared" si="12"/>
        <v>2232.2964490966629</v>
      </c>
      <c r="AD33" s="7">
        <f t="shared" si="32"/>
        <v>2567.1409164611623</v>
      </c>
      <c r="AE33" s="4">
        <f t="shared" si="13"/>
        <v>4799.4373655578256</v>
      </c>
      <c r="AF33" s="33">
        <f t="shared" si="33"/>
        <v>738.2812775543739</v>
      </c>
      <c r="AG33" s="35">
        <f t="shared" si="34"/>
        <v>0.18179091410331097</v>
      </c>
      <c r="AH33" s="28">
        <f t="shared" si="54"/>
        <v>2263.8855497914265</v>
      </c>
      <c r="AI33" s="7">
        <f t="shared" si="35"/>
        <v>2744.9612291221042</v>
      </c>
      <c r="AJ33" s="4">
        <f t="shared" si="15"/>
        <v>5008.8467789135302</v>
      </c>
      <c r="AK33" s="33">
        <f t="shared" si="36"/>
        <v>947.6906909100785</v>
      </c>
      <c r="AL33" s="35">
        <f t="shared" si="37"/>
        <v>0.23335490445923315</v>
      </c>
      <c r="AM33" s="28">
        <f>F33*1.09</f>
        <v>2295.474650486191</v>
      </c>
      <c r="AN33" s="7">
        <f t="shared" si="38"/>
        <v>2926.7301793698934</v>
      </c>
      <c r="AO33" s="4">
        <f t="shared" si="17"/>
        <v>5222.204829856084</v>
      </c>
      <c r="AP33" s="33">
        <f t="shared" si="39"/>
        <v>1161.0487418526322</v>
      </c>
      <c r="AQ33" s="35">
        <f t="shared" si="40"/>
        <v>0.28589118878792658</v>
      </c>
      <c r="AR33" s="28">
        <f t="shared" si="41"/>
        <v>2295.474650486191</v>
      </c>
      <c r="AS33" s="7">
        <f t="shared" si="42"/>
        <v>2984.1170456320483</v>
      </c>
      <c r="AT33" s="4">
        <f t="shared" si="18"/>
        <v>5279.5916961182393</v>
      </c>
      <c r="AU33" s="33">
        <f t="shared" si="43"/>
        <v>1218.4356081147876</v>
      </c>
      <c r="AV33" s="35">
        <f t="shared" si="44"/>
        <v>0.30002186119218965</v>
      </c>
      <c r="AW33" s="28">
        <f>F33*1.12</f>
        <v>2358.6528518757191</v>
      </c>
      <c r="AX33" s="7">
        <f t="shared" si="45"/>
        <v>3302.1139926260066</v>
      </c>
      <c r="AY33" s="4">
        <f t="shared" si="20"/>
        <v>5660.7668445017262</v>
      </c>
      <c r="AZ33" s="33">
        <f t="shared" si="46"/>
        <v>1599.6107564982744</v>
      </c>
      <c r="BA33" s="35">
        <f t="shared" si="47"/>
        <v>0.39388063936362422</v>
      </c>
    </row>
    <row r="34" spans="1:53" ht="15.6" x14ac:dyDescent="0.3">
      <c r="A34" s="14" t="s">
        <v>2</v>
      </c>
      <c r="B34" s="15">
        <f t="shared" si="53"/>
        <v>8</v>
      </c>
      <c r="C34" s="10">
        <f>F34*(1+0.12)-0.01</f>
        <v>2231.4496517272651</v>
      </c>
      <c r="D34" s="7">
        <f t="shared" si="1"/>
        <v>3124.0295124181707</v>
      </c>
      <c r="E34" s="4">
        <f t="shared" si="2"/>
        <v>5355.4791641454358</v>
      </c>
      <c r="F34" s="10">
        <v>1992.3746890422008</v>
      </c>
      <c r="G34" s="7">
        <f t="shared" si="3"/>
        <v>1793.1372201379806</v>
      </c>
      <c r="H34" s="7">
        <v>59.87</v>
      </c>
      <c r="I34" s="4">
        <f t="shared" si="22"/>
        <v>3845.3819091801815</v>
      </c>
      <c r="J34" s="28">
        <f t="shared" si="4"/>
        <v>239.07496268506429</v>
      </c>
      <c r="K34" s="7">
        <f t="shared" si="5"/>
        <v>1330.8922922801901</v>
      </c>
      <c r="L34" s="4">
        <f t="shared" si="6"/>
        <v>1510.0972549652543</v>
      </c>
      <c r="M34" s="19">
        <f t="shared" si="7"/>
        <v>0.3927041034234231</v>
      </c>
      <c r="N34" s="28">
        <f t="shared" si="52"/>
        <v>2022.2603093778337</v>
      </c>
      <c r="O34" s="7">
        <f t="shared" si="23"/>
        <v>1946.4255477761649</v>
      </c>
      <c r="P34" s="4">
        <f t="shared" si="8"/>
        <v>3968.6858571539988</v>
      </c>
      <c r="Q34" s="33">
        <f t="shared" si="24"/>
        <v>123.30394797381723</v>
      </c>
      <c r="R34" s="35">
        <f t="shared" si="25"/>
        <v>3.2065462127298841E-2</v>
      </c>
      <c r="S34" s="28">
        <f>F34*1.03-0.01</f>
        <v>2052.1359297134668</v>
      </c>
      <c r="T34" s="7">
        <f t="shared" si="26"/>
        <v>2103.4393279563033</v>
      </c>
      <c r="U34" s="4">
        <f t="shared" si="10"/>
        <v>4155.5752576697705</v>
      </c>
      <c r="V34" s="33">
        <f t="shared" si="27"/>
        <v>310.19334848958897</v>
      </c>
      <c r="W34" s="35">
        <f t="shared" si="28"/>
        <v>8.0666460657407318E-2</v>
      </c>
      <c r="X34" s="28">
        <f>F34*1.045</f>
        <v>2082.0315500490997</v>
      </c>
      <c r="Y34" s="7">
        <f t="shared" si="29"/>
        <v>2264.2093106783959</v>
      </c>
      <c r="Z34" s="4">
        <f t="shared" si="11"/>
        <v>4346.2408607274956</v>
      </c>
      <c r="AA34" s="33">
        <f t="shared" si="30"/>
        <v>500.85895154731406</v>
      </c>
      <c r="AB34" s="35">
        <f t="shared" si="31"/>
        <v>0.13024946894132941</v>
      </c>
      <c r="AC34" s="28">
        <f t="shared" si="12"/>
        <v>2111.9171703847328</v>
      </c>
      <c r="AD34" s="7">
        <f t="shared" si="32"/>
        <v>2428.7047459424425</v>
      </c>
      <c r="AE34" s="4">
        <f t="shared" si="13"/>
        <v>4540.6219163271753</v>
      </c>
      <c r="AF34" s="33">
        <f t="shared" si="33"/>
        <v>695.24000714699378</v>
      </c>
      <c r="AG34" s="35">
        <f t="shared" si="34"/>
        <v>0.18079868880831551</v>
      </c>
      <c r="AH34" s="28">
        <f t="shared" si="54"/>
        <v>2141.8027907203659</v>
      </c>
      <c r="AI34" s="7">
        <f t="shared" si="35"/>
        <v>2596.9358837484433</v>
      </c>
      <c r="AJ34" s="4">
        <f t="shared" si="15"/>
        <v>4738.7386744688092</v>
      </c>
      <c r="AK34" s="33">
        <f t="shared" si="36"/>
        <v>893.35676528862768</v>
      </c>
      <c r="AL34" s="35">
        <f t="shared" si="37"/>
        <v>0.23231938631528212</v>
      </c>
      <c r="AM34" s="28">
        <f>F34*1.09-0.01</f>
        <v>2171.6784110559988</v>
      </c>
      <c r="AN34" s="7">
        <f t="shared" si="38"/>
        <v>2768.8899740963984</v>
      </c>
      <c r="AO34" s="4">
        <f t="shared" si="17"/>
        <v>4940.5683851523972</v>
      </c>
      <c r="AP34" s="33">
        <f t="shared" si="39"/>
        <v>1095.1864759722157</v>
      </c>
      <c r="AQ34" s="35">
        <f t="shared" si="40"/>
        <v>0.28480564527482904</v>
      </c>
      <c r="AR34" s="28">
        <f t="shared" si="41"/>
        <v>2171.688411055999</v>
      </c>
      <c r="AS34" s="7">
        <f t="shared" si="42"/>
        <v>2823.1949343727988</v>
      </c>
      <c r="AT34" s="4">
        <f t="shared" si="18"/>
        <v>4994.8833454287978</v>
      </c>
      <c r="AU34" s="33">
        <f t="shared" si="43"/>
        <v>1149.5014362486163</v>
      </c>
      <c r="AV34" s="35">
        <f t="shared" si="44"/>
        <v>0.2989303698299462</v>
      </c>
      <c r="AW34" s="28">
        <f>F34*1.12-0.01</f>
        <v>2231.4496517272651</v>
      </c>
      <c r="AX34" s="7">
        <f t="shared" si="45"/>
        <v>3124.0295124181707</v>
      </c>
      <c r="AY34" s="4">
        <f t="shared" si="20"/>
        <v>5355.4791641454358</v>
      </c>
      <c r="AZ34" s="33">
        <f t="shared" si="46"/>
        <v>1510.0972549652543</v>
      </c>
      <c r="BA34" s="35">
        <f t="shared" si="47"/>
        <v>0.3927041034234231</v>
      </c>
    </row>
    <row r="35" spans="1:53" ht="15.6" x14ac:dyDescent="0.3">
      <c r="A35" s="14" t="s">
        <v>3</v>
      </c>
      <c r="B35" s="15">
        <f t="shared" si="53"/>
        <v>7</v>
      </c>
      <c r="C35" s="10">
        <f>F35*(1+0.12)</f>
        <v>2135.3680877772872</v>
      </c>
      <c r="D35" s="7">
        <f t="shared" si="1"/>
        <v>2989.5153228882018</v>
      </c>
      <c r="E35" s="4">
        <f t="shared" si="2"/>
        <v>5124.8834106654886</v>
      </c>
      <c r="F35" s="10">
        <v>1906.5786498011491</v>
      </c>
      <c r="G35" s="7">
        <f t="shared" si="3"/>
        <v>1715.9207848210342</v>
      </c>
      <c r="H35" s="7">
        <v>59.87</v>
      </c>
      <c r="I35" s="4">
        <f t="shared" si="22"/>
        <v>3682.3694346221832</v>
      </c>
      <c r="J35" s="28">
        <f t="shared" si="4"/>
        <v>228.78943797613806</v>
      </c>
      <c r="K35" s="7">
        <f t="shared" si="5"/>
        <v>1273.5945380671676</v>
      </c>
      <c r="L35" s="4">
        <f t="shared" si="6"/>
        <v>1442.5139760433053</v>
      </c>
      <c r="M35" s="19">
        <f t="shared" si="7"/>
        <v>0.39173526764603656</v>
      </c>
      <c r="N35" s="28">
        <f t="shared" si="52"/>
        <v>1935.1773295481662</v>
      </c>
      <c r="O35" s="7">
        <f t="shared" si="23"/>
        <v>1862.6081796901101</v>
      </c>
      <c r="P35" s="4">
        <f t="shared" si="8"/>
        <v>3797.7855092382761</v>
      </c>
      <c r="Q35" s="33">
        <f t="shared" si="24"/>
        <v>115.41607461609283</v>
      </c>
      <c r="R35" s="35">
        <f t="shared" si="25"/>
        <v>3.1342883071680365E-2</v>
      </c>
      <c r="S35" s="28">
        <f>F35*1.03</f>
        <v>1963.7760092951837</v>
      </c>
      <c r="T35" s="7">
        <f t="shared" si="26"/>
        <v>2012.8704095275632</v>
      </c>
      <c r="U35" s="4">
        <f t="shared" si="10"/>
        <v>3976.6464188227469</v>
      </c>
      <c r="V35" s="33">
        <f t="shared" si="27"/>
        <v>294.27698420056367</v>
      </c>
      <c r="W35" s="35">
        <f t="shared" si="28"/>
        <v>7.991511699878015E-2</v>
      </c>
      <c r="X35" s="28">
        <f>F35*1.045+0.01</f>
        <v>1992.3846890422008</v>
      </c>
      <c r="Y35" s="7">
        <f t="shared" si="29"/>
        <v>2166.7183493333932</v>
      </c>
      <c r="Z35" s="4">
        <f t="shared" si="11"/>
        <v>4159.1030383755942</v>
      </c>
      <c r="AA35" s="33">
        <f t="shared" si="30"/>
        <v>476.73360375341099</v>
      </c>
      <c r="AB35" s="35">
        <f t="shared" si="31"/>
        <v>0.12946381731042272</v>
      </c>
      <c r="AC35" s="28">
        <f t="shared" si="12"/>
        <v>2020.9733687892183</v>
      </c>
      <c r="AD35" s="7">
        <f t="shared" si="32"/>
        <v>2324.1193741076008</v>
      </c>
      <c r="AE35" s="4">
        <f t="shared" si="13"/>
        <v>4345.0927428968189</v>
      </c>
      <c r="AF35" s="33">
        <f t="shared" si="33"/>
        <v>662.72330827463566</v>
      </c>
      <c r="AG35" s="35">
        <f t="shared" si="34"/>
        <v>0.17997197729364492</v>
      </c>
      <c r="AH35" s="28">
        <f t="shared" si="54"/>
        <v>2049.5720485362353</v>
      </c>
      <c r="AI35" s="7">
        <f t="shared" si="35"/>
        <v>2485.1061088501851</v>
      </c>
      <c r="AJ35" s="4">
        <f t="shared" si="15"/>
        <v>4534.6781573864209</v>
      </c>
      <c r="AK35" s="33">
        <f t="shared" si="36"/>
        <v>852.3087227642377</v>
      </c>
      <c r="AL35" s="35">
        <f t="shared" si="37"/>
        <v>0.23145660366141016</v>
      </c>
      <c r="AM35" s="28">
        <f>F35*1.09</f>
        <v>2078.1707282832526</v>
      </c>
      <c r="AN35" s="7">
        <f t="shared" si="38"/>
        <v>2649.6676785611471</v>
      </c>
      <c r="AO35" s="4">
        <f t="shared" si="17"/>
        <v>4727.8384068443993</v>
      </c>
      <c r="AP35" s="33">
        <f t="shared" si="39"/>
        <v>1045.4689722222161</v>
      </c>
      <c r="AQ35" s="35">
        <f t="shared" si="40"/>
        <v>0.28391202750939704</v>
      </c>
      <c r="AR35" s="28">
        <f t="shared" si="41"/>
        <v>2078.1707282832526</v>
      </c>
      <c r="AS35" s="7">
        <f t="shared" si="42"/>
        <v>2701.6219467682286</v>
      </c>
      <c r="AT35" s="4">
        <f t="shared" si="18"/>
        <v>4779.7926750514816</v>
      </c>
      <c r="AU35" s="33">
        <f t="shared" si="43"/>
        <v>1097.4232404292984</v>
      </c>
      <c r="AV35" s="35">
        <f t="shared" si="44"/>
        <v>0.29802095088862146</v>
      </c>
      <c r="AW35" s="28">
        <f>F35*1.12</f>
        <v>2135.3680877772872</v>
      </c>
      <c r="AX35" s="7">
        <f t="shared" si="45"/>
        <v>2989.5153228882018</v>
      </c>
      <c r="AY35" s="4">
        <f t="shared" si="20"/>
        <v>5124.8834106654886</v>
      </c>
      <c r="AZ35" s="33">
        <f t="shared" si="46"/>
        <v>1442.5139760433053</v>
      </c>
      <c r="BA35" s="35">
        <f t="shared" si="47"/>
        <v>0.39173526764603656</v>
      </c>
    </row>
    <row r="36" spans="1:53" ht="15.6" x14ac:dyDescent="0.3">
      <c r="A36" s="14" t="s">
        <v>2</v>
      </c>
      <c r="B36" s="15">
        <f t="shared" si="53"/>
        <v>6</v>
      </c>
      <c r="C36" s="10">
        <f>F36*(1+0.12)+0.01</f>
        <v>2043.42443806439</v>
      </c>
      <c r="D36" s="7">
        <f t="shared" si="1"/>
        <v>2860.7942132901458</v>
      </c>
      <c r="E36" s="4">
        <f t="shared" si="2"/>
        <v>4904.2186513545357</v>
      </c>
      <c r="F36" s="10">
        <v>1824.4771768432051</v>
      </c>
      <c r="G36" s="7">
        <f t="shared" si="3"/>
        <v>1642.0294591588847</v>
      </c>
      <c r="H36" s="7">
        <v>59.87</v>
      </c>
      <c r="I36" s="4">
        <f t="shared" si="22"/>
        <v>3526.37663600209</v>
      </c>
      <c r="J36" s="28">
        <f t="shared" si="4"/>
        <v>218.94726122118482</v>
      </c>
      <c r="K36" s="7">
        <f t="shared" si="5"/>
        <v>1218.764754131261</v>
      </c>
      <c r="L36" s="4">
        <f t="shared" si="6"/>
        <v>1377.8420153524457</v>
      </c>
      <c r="M36" s="19">
        <f t="shared" si="7"/>
        <v>0.3907245758395585</v>
      </c>
      <c r="N36" s="28">
        <f t="shared" si="52"/>
        <v>1851.844334495853</v>
      </c>
      <c r="O36" s="7">
        <f t="shared" si="23"/>
        <v>1782.4001719522585</v>
      </c>
      <c r="P36" s="4">
        <f t="shared" si="8"/>
        <v>3634.2445064481117</v>
      </c>
      <c r="Q36" s="33">
        <f t="shared" si="24"/>
        <v>107.8678704460217</v>
      </c>
      <c r="R36" s="35">
        <f t="shared" si="25"/>
        <v>3.0588868286149162E-2</v>
      </c>
      <c r="S36" s="28">
        <f>F36*1.03</f>
        <v>1879.2114921485013</v>
      </c>
      <c r="T36" s="7">
        <f t="shared" si="26"/>
        <v>1926.1917794522137</v>
      </c>
      <c r="U36" s="4">
        <f t="shared" si="10"/>
        <v>3805.403271600715</v>
      </c>
      <c r="V36" s="33">
        <f t="shared" si="27"/>
        <v>279.02663559862503</v>
      </c>
      <c r="W36" s="35">
        <f t="shared" si="28"/>
        <v>7.912559105284965E-2</v>
      </c>
      <c r="X36" s="28">
        <f>F36*1.045</f>
        <v>1906.5786498011491</v>
      </c>
      <c r="Y36" s="7">
        <f t="shared" si="29"/>
        <v>2073.4042816587494</v>
      </c>
      <c r="Z36" s="4">
        <f t="shared" si="11"/>
        <v>3979.9829314598983</v>
      </c>
      <c r="AA36" s="33">
        <f t="shared" si="30"/>
        <v>453.6062954578083</v>
      </c>
      <c r="AB36" s="35">
        <f t="shared" si="31"/>
        <v>0.12863240154973041</v>
      </c>
      <c r="AC36" s="28">
        <f t="shared" si="12"/>
        <v>1933.9458074537974</v>
      </c>
      <c r="AD36" s="7">
        <f t="shared" si="32"/>
        <v>2224.0376785718668</v>
      </c>
      <c r="AE36" s="4">
        <f t="shared" si="13"/>
        <v>4157.9834860256642</v>
      </c>
      <c r="AF36" s="33">
        <f t="shared" si="33"/>
        <v>631.60685002357422</v>
      </c>
      <c r="AG36" s="35">
        <f t="shared" si="34"/>
        <v>0.17910929977679216</v>
      </c>
      <c r="AH36" s="28">
        <f>F36*1.075+0.01</f>
        <v>1961.3229651064455</v>
      </c>
      <c r="AI36" s="7">
        <f t="shared" si="35"/>
        <v>2378.1040951915652</v>
      </c>
      <c r="AJ36" s="4">
        <f t="shared" si="15"/>
        <v>4339.4270602980105</v>
      </c>
      <c r="AK36" s="33">
        <f t="shared" si="36"/>
        <v>813.05042429592049</v>
      </c>
      <c r="AL36" s="35">
        <f t="shared" si="37"/>
        <v>0.23056255987950536</v>
      </c>
      <c r="AM36" s="28">
        <f>F36*1.09</f>
        <v>1988.6801227590938</v>
      </c>
      <c r="AN36" s="7">
        <f t="shared" si="38"/>
        <v>2535.5671565178445</v>
      </c>
      <c r="AO36" s="4">
        <f t="shared" si="17"/>
        <v>4524.2472792769386</v>
      </c>
      <c r="AP36" s="33">
        <f t="shared" si="39"/>
        <v>997.87064327484859</v>
      </c>
      <c r="AQ36" s="35">
        <f t="shared" si="40"/>
        <v>0.28297335942145718</v>
      </c>
      <c r="AR36" s="28">
        <f t="shared" si="41"/>
        <v>1988.6801227590938</v>
      </c>
      <c r="AS36" s="7">
        <f t="shared" si="42"/>
        <v>2585.2841595868222</v>
      </c>
      <c r="AT36" s="4">
        <f t="shared" si="18"/>
        <v>4573.9642823459162</v>
      </c>
      <c r="AU36" s="33">
        <f t="shared" si="43"/>
        <v>1047.5876463438262</v>
      </c>
      <c r="AV36" s="35">
        <f t="shared" si="44"/>
        <v>0.29707196776674805</v>
      </c>
      <c r="AW36" s="28">
        <f>F36*1.12+0.01</f>
        <v>2043.42443806439</v>
      </c>
      <c r="AX36" s="7">
        <f t="shared" si="45"/>
        <v>2860.7942132901458</v>
      </c>
      <c r="AY36" s="4">
        <f t="shared" si="20"/>
        <v>4904.2186513545357</v>
      </c>
      <c r="AZ36" s="33">
        <f t="shared" si="46"/>
        <v>1377.8420153524457</v>
      </c>
      <c r="BA36" s="35">
        <f t="shared" si="47"/>
        <v>0.3907245758395585</v>
      </c>
    </row>
    <row r="37" spans="1:53" ht="15.6" x14ac:dyDescent="0.3">
      <c r="A37" s="14" t="s">
        <v>1</v>
      </c>
      <c r="B37" s="15">
        <f t="shared" si="53"/>
        <v>5</v>
      </c>
      <c r="C37" s="10">
        <f>F37*(1+0.12)</f>
        <v>1955.4205148941533</v>
      </c>
      <c r="D37" s="7">
        <f t="shared" si="1"/>
        <v>2737.5887208518143</v>
      </c>
      <c r="E37" s="4">
        <f t="shared" si="2"/>
        <v>4693.0092357459671</v>
      </c>
      <c r="F37" s="10">
        <v>1745.9111740126366</v>
      </c>
      <c r="G37" s="7">
        <f t="shared" si="3"/>
        <v>1571.320056611373</v>
      </c>
      <c r="H37" s="7">
        <v>59.87</v>
      </c>
      <c r="I37" s="4">
        <f t="shared" si="22"/>
        <v>3377.1012306240095</v>
      </c>
      <c r="J37" s="28">
        <f t="shared" si="4"/>
        <v>209.50934088151666</v>
      </c>
      <c r="K37" s="7">
        <f t="shared" si="5"/>
        <v>1166.2686642404412</v>
      </c>
      <c r="L37" s="4">
        <f t="shared" si="6"/>
        <v>1315.9080051219576</v>
      </c>
      <c r="M37" s="19">
        <f t="shared" si="7"/>
        <v>0.38965607343633241</v>
      </c>
      <c r="N37" s="28">
        <f t="shared" si="52"/>
        <v>1772.099841622826</v>
      </c>
      <c r="O37" s="7">
        <f t="shared" si="23"/>
        <v>1705.64609756197</v>
      </c>
      <c r="P37" s="4">
        <f t="shared" si="8"/>
        <v>3477.745939184796</v>
      </c>
      <c r="Q37" s="33">
        <f t="shared" si="24"/>
        <v>100.64470856078651</v>
      </c>
      <c r="R37" s="35">
        <f t="shared" si="25"/>
        <v>2.9802099992776859E-2</v>
      </c>
      <c r="S37" s="28">
        <f>F37*1.03</f>
        <v>1798.2885092330157</v>
      </c>
      <c r="T37" s="7">
        <f t="shared" si="26"/>
        <v>1843.2457219638409</v>
      </c>
      <c r="U37" s="4">
        <f t="shared" si="10"/>
        <v>3641.5342311968566</v>
      </c>
      <c r="V37" s="33">
        <f t="shared" si="27"/>
        <v>264.43300057284705</v>
      </c>
      <c r="W37" s="35">
        <f t="shared" si="28"/>
        <v>7.8301769036395158E-2</v>
      </c>
      <c r="X37" s="28">
        <f>F37*1.045</f>
        <v>1824.4771768432051</v>
      </c>
      <c r="Y37" s="7">
        <f t="shared" si="29"/>
        <v>1984.1189298169854</v>
      </c>
      <c r="Z37" s="4">
        <f t="shared" si="11"/>
        <v>3808.5961066601903</v>
      </c>
      <c r="AA37" s="33">
        <f t="shared" si="30"/>
        <v>431.49487603618081</v>
      </c>
      <c r="AB37" s="35">
        <f t="shared" si="31"/>
        <v>0.12777078522945273</v>
      </c>
      <c r="AC37" s="28">
        <f t="shared" si="12"/>
        <v>1850.6658444533948</v>
      </c>
      <c r="AD37" s="7">
        <f t="shared" si="32"/>
        <v>2128.2657211214037</v>
      </c>
      <c r="AE37" s="4">
        <f t="shared" si="13"/>
        <v>3978.9315655747987</v>
      </c>
      <c r="AF37" s="33">
        <f t="shared" si="33"/>
        <v>601.83033495078917</v>
      </c>
      <c r="AG37" s="35">
        <f t="shared" si="34"/>
        <v>0.17820914857194997</v>
      </c>
      <c r="AH37" s="28">
        <f>F37*1.075</f>
        <v>1876.8545120635843</v>
      </c>
      <c r="AI37" s="7">
        <f t="shared" si="35"/>
        <v>2275.6860958770958</v>
      </c>
      <c r="AJ37" s="4">
        <f t="shared" si="15"/>
        <v>4152.5406079406803</v>
      </c>
      <c r="AK37" s="33">
        <f t="shared" si="36"/>
        <v>775.43937731667074</v>
      </c>
      <c r="AL37" s="35">
        <f t="shared" si="37"/>
        <v>0.22961685906388646</v>
      </c>
      <c r="AM37" s="28">
        <f>F37*1.09</f>
        <v>1903.0431796737739</v>
      </c>
      <c r="AN37" s="7">
        <f t="shared" si="38"/>
        <v>2426.3800540840616</v>
      </c>
      <c r="AO37" s="4">
        <f t="shared" si="17"/>
        <v>4329.423233757836</v>
      </c>
      <c r="AP37" s="33">
        <f t="shared" si="39"/>
        <v>952.32200313382646</v>
      </c>
      <c r="AQ37" s="35">
        <f t="shared" si="40"/>
        <v>0.28199391670526253</v>
      </c>
      <c r="AR37" s="28">
        <f t="shared" si="41"/>
        <v>1903.0431796737739</v>
      </c>
      <c r="AS37" s="7">
        <f t="shared" si="42"/>
        <v>2473.9561335759063</v>
      </c>
      <c r="AT37" s="4">
        <f t="shared" si="18"/>
        <v>4376.9993132496802</v>
      </c>
      <c r="AU37" s="33">
        <f t="shared" si="43"/>
        <v>999.89808262567067</v>
      </c>
      <c r="AV37" s="35">
        <f t="shared" si="44"/>
        <v>0.29608176194378183</v>
      </c>
      <c r="AW37" s="28">
        <f>F37*1.12</f>
        <v>1955.4205148941533</v>
      </c>
      <c r="AX37" s="7">
        <f t="shared" si="45"/>
        <v>2737.5887208518143</v>
      </c>
      <c r="AY37" s="4">
        <f t="shared" si="20"/>
        <v>4693.0092357459671</v>
      </c>
      <c r="AZ37" s="33">
        <f t="shared" si="46"/>
        <v>1315.9080051219576</v>
      </c>
      <c r="BA37" s="35">
        <f t="shared" si="47"/>
        <v>0.38965607343633241</v>
      </c>
    </row>
    <row r="38" spans="1:53" ht="15.6" x14ac:dyDescent="0.3">
      <c r="A38" s="14" t="s">
        <v>0</v>
      </c>
      <c r="B38" s="15">
        <f t="shared" si="53"/>
        <v>4</v>
      </c>
      <c r="C38" s="10">
        <f>F38*(1+0.12)</f>
        <v>1871.2158037264626</v>
      </c>
      <c r="D38" s="7">
        <f t="shared" si="1"/>
        <v>2619.7021252170475</v>
      </c>
      <c r="E38" s="4">
        <f t="shared" si="2"/>
        <v>4490.9179289435106</v>
      </c>
      <c r="F38" s="10">
        <v>1670.7283961843414</v>
      </c>
      <c r="G38" s="7">
        <f t="shared" si="3"/>
        <v>1503.6555565659073</v>
      </c>
      <c r="H38" s="7">
        <v>59.87</v>
      </c>
      <c r="I38" s="4">
        <f t="shared" si="22"/>
        <v>3234.2539527502486</v>
      </c>
      <c r="J38" s="28">
        <f t="shared" si="4"/>
        <v>200.48740754212122</v>
      </c>
      <c r="K38" s="7">
        <f t="shared" si="5"/>
        <v>1116.0465686511402</v>
      </c>
      <c r="L38" s="4">
        <f t="shared" si="6"/>
        <v>1256.663976193262</v>
      </c>
      <c r="M38" s="19">
        <f t="shared" si="7"/>
        <v>0.38854833125415444</v>
      </c>
      <c r="N38" s="28">
        <f t="shared" si="52"/>
        <v>1695.7893221271063</v>
      </c>
      <c r="O38" s="7">
        <f t="shared" si="23"/>
        <v>1632.1972225473398</v>
      </c>
      <c r="P38" s="4">
        <f t="shared" si="8"/>
        <v>3327.9865446744461</v>
      </c>
      <c r="Q38" s="33">
        <f t="shared" si="24"/>
        <v>93.73259192419755</v>
      </c>
      <c r="R38" s="35">
        <f t="shared" si="25"/>
        <v>2.8981209667995309E-2</v>
      </c>
      <c r="S38" s="28">
        <f>F38*1.03</f>
        <v>1720.8502480698717</v>
      </c>
      <c r="T38" s="7">
        <f t="shared" si="26"/>
        <v>1763.8715042716183</v>
      </c>
      <c r="U38" s="4">
        <f t="shared" si="10"/>
        <v>3484.7217523414902</v>
      </c>
      <c r="V38" s="33">
        <f t="shared" si="27"/>
        <v>250.4677995912416</v>
      </c>
      <c r="W38" s="35">
        <f t="shared" si="28"/>
        <v>7.7442217973717323E-2</v>
      </c>
      <c r="X38" s="28">
        <f>F38*1.045</f>
        <v>1745.9111740126366</v>
      </c>
      <c r="Y38" s="7">
        <f t="shared" si="29"/>
        <v>1898.6784017387422</v>
      </c>
      <c r="Z38" s="4">
        <f t="shared" si="11"/>
        <v>3644.589575751379</v>
      </c>
      <c r="AA38" s="33">
        <f t="shared" si="30"/>
        <v>410.33562300113044</v>
      </c>
      <c r="AB38" s="35">
        <f t="shared" si="31"/>
        <v>0.12687180072925364</v>
      </c>
      <c r="AC38" s="28">
        <f t="shared" si="12"/>
        <v>1770.972099955402</v>
      </c>
      <c r="AD38" s="7">
        <f t="shared" si="32"/>
        <v>2036.617914948712</v>
      </c>
      <c r="AE38" s="4">
        <f t="shared" si="13"/>
        <v>3807.590014904114</v>
      </c>
      <c r="AF38" s="33">
        <f t="shared" si="33"/>
        <v>573.33606215386544</v>
      </c>
      <c r="AG38" s="35">
        <f t="shared" si="34"/>
        <v>0.17726995793460468</v>
      </c>
      <c r="AH38" s="28">
        <f>F38*1.075</f>
        <v>1796.0330258981669</v>
      </c>
      <c r="AI38" s="7">
        <f t="shared" si="35"/>
        <v>2177.6900439015271</v>
      </c>
      <c r="AJ38" s="4">
        <f t="shared" si="15"/>
        <v>3973.7230697996938</v>
      </c>
      <c r="AK38" s="33">
        <f t="shared" si="36"/>
        <v>739.46911704944523</v>
      </c>
      <c r="AL38" s="35">
        <f t="shared" si="37"/>
        <v>0.22863668958976999</v>
      </c>
      <c r="AM38" s="28">
        <f>F38*1.09+0.01</f>
        <v>1821.1039518409323</v>
      </c>
      <c r="AN38" s="7">
        <f t="shared" si="38"/>
        <v>2321.9075385971887</v>
      </c>
      <c r="AO38" s="4">
        <f t="shared" si="17"/>
        <v>4143.0114904381207</v>
      </c>
      <c r="AP38" s="33">
        <f t="shared" si="39"/>
        <v>908.75753768787217</v>
      </c>
      <c r="AQ38" s="35">
        <f t="shared" si="40"/>
        <v>0.28097902977442757</v>
      </c>
      <c r="AR38" s="28">
        <f t="shared" si="41"/>
        <v>1821.0939518409323</v>
      </c>
      <c r="AS38" s="7">
        <f t="shared" si="42"/>
        <v>2367.4221373932119</v>
      </c>
      <c r="AT38" s="4">
        <f t="shared" si="18"/>
        <v>4188.5160892341446</v>
      </c>
      <c r="AU38" s="33">
        <f t="shared" si="43"/>
        <v>954.26213648389603</v>
      </c>
      <c r="AV38" s="35">
        <f t="shared" si="44"/>
        <v>0.29504861103205549</v>
      </c>
      <c r="AW38" s="28">
        <f>F38*1.12</f>
        <v>1871.2158037264626</v>
      </c>
      <c r="AX38" s="7">
        <f t="shared" si="45"/>
        <v>2619.7021252170475</v>
      </c>
      <c r="AY38" s="4">
        <f t="shared" si="20"/>
        <v>4490.9179289435106</v>
      </c>
      <c r="AZ38" s="33">
        <f t="shared" si="46"/>
        <v>1256.663976193262</v>
      </c>
      <c r="BA38" s="35">
        <f t="shared" si="47"/>
        <v>0.38854833125415444</v>
      </c>
    </row>
    <row r="39" spans="1:53" ht="15.6" x14ac:dyDescent="0.3">
      <c r="A39" s="14"/>
      <c r="B39" s="15">
        <f t="shared" si="53"/>
        <v>3</v>
      </c>
      <c r="C39" s="10">
        <f>F39*(1+0.12)</f>
        <v>1770.3082343675144</v>
      </c>
      <c r="D39" s="7">
        <f t="shared" si="1"/>
        <v>2478.43152811452</v>
      </c>
      <c r="E39" s="4">
        <f t="shared" si="2"/>
        <v>4248.7397624820342</v>
      </c>
      <c r="F39" s="10">
        <v>1580.632352113852</v>
      </c>
      <c r="G39" s="7">
        <f t="shared" si="3"/>
        <v>1422.5691169024669</v>
      </c>
      <c r="H39" s="7">
        <v>59.87</v>
      </c>
      <c r="I39" s="4">
        <f t="shared" si="22"/>
        <v>3063.0714690163186</v>
      </c>
      <c r="J39" s="28">
        <f t="shared" si="4"/>
        <v>189.67588225366239</v>
      </c>
      <c r="K39" s="7">
        <f t="shared" si="5"/>
        <v>1055.8624112120531</v>
      </c>
      <c r="L39" s="4">
        <f t="shared" si="6"/>
        <v>1185.6682934657156</v>
      </c>
      <c r="M39" s="19">
        <f t="shared" si="7"/>
        <v>0.38708476294432781</v>
      </c>
      <c r="N39" s="28">
        <f t="shared" si="52"/>
        <v>1604.3418373955597</v>
      </c>
      <c r="O39" s="7">
        <f t="shared" si="23"/>
        <v>1544.1790184932263</v>
      </c>
      <c r="P39" s="4">
        <f t="shared" si="8"/>
        <v>3148.5208558887862</v>
      </c>
      <c r="Q39" s="33">
        <f t="shared" si="24"/>
        <v>85.449386872467585</v>
      </c>
      <c r="R39" s="35">
        <f t="shared" si="25"/>
        <v>2.7896635039961697E-2</v>
      </c>
      <c r="S39" s="28">
        <f>F39*1.03</f>
        <v>1628.0513226772675</v>
      </c>
      <c r="T39" s="7">
        <f t="shared" si="26"/>
        <v>1668.7526057441992</v>
      </c>
      <c r="U39" s="4">
        <f t="shared" si="10"/>
        <v>3296.8039284214665</v>
      </c>
      <c r="V39" s="33">
        <f t="shared" si="27"/>
        <v>233.73245940514789</v>
      </c>
      <c r="W39" s="35">
        <f t="shared" si="28"/>
        <v>7.6306564103843538E-2</v>
      </c>
      <c r="X39" s="28">
        <f>F39*1.045</f>
        <v>1651.7608079589752</v>
      </c>
      <c r="Y39" s="7">
        <f t="shared" si="29"/>
        <v>1796.2898786553853</v>
      </c>
      <c r="Z39" s="4">
        <f t="shared" si="11"/>
        <v>3448.0506866143605</v>
      </c>
      <c r="AA39" s="33">
        <f t="shared" si="30"/>
        <v>384.97921759804194</v>
      </c>
      <c r="AB39" s="35">
        <f t="shared" si="31"/>
        <v>0.12568404671330605</v>
      </c>
      <c r="AC39" s="28">
        <f t="shared" si="12"/>
        <v>1675.4702932406833</v>
      </c>
      <c r="AD39" s="7">
        <f t="shared" si="32"/>
        <v>1926.7908372267857</v>
      </c>
      <c r="AE39" s="4">
        <f t="shared" si="13"/>
        <v>3602.2611304674692</v>
      </c>
      <c r="AF39" s="33">
        <f t="shared" si="33"/>
        <v>539.18966145115064</v>
      </c>
      <c r="AG39" s="35">
        <f t="shared" si="34"/>
        <v>0.17602908286834951</v>
      </c>
      <c r="AH39" s="28">
        <f>F39*1.075</f>
        <v>1699.1797785223907</v>
      </c>
      <c r="AI39" s="7">
        <f t="shared" si="35"/>
        <v>2060.2554814583987</v>
      </c>
      <c r="AJ39" s="4">
        <f t="shared" si="15"/>
        <v>3759.4352599807894</v>
      </c>
      <c r="AK39" s="33">
        <f t="shared" si="36"/>
        <v>696.36379096447081</v>
      </c>
      <c r="AL39" s="35">
        <f t="shared" si="37"/>
        <v>0.22734167256897292</v>
      </c>
      <c r="AM39" s="28">
        <f>F39*1.09</f>
        <v>1722.8892638040988</v>
      </c>
      <c r="AN39" s="7">
        <f t="shared" si="38"/>
        <v>2196.6838113502258</v>
      </c>
      <c r="AO39" s="4">
        <f t="shared" si="17"/>
        <v>3919.5730751543247</v>
      </c>
      <c r="AP39" s="33">
        <f t="shared" si="39"/>
        <v>856.50160613800608</v>
      </c>
      <c r="AQ39" s="35">
        <f t="shared" si="40"/>
        <v>0.27962181581517748</v>
      </c>
      <c r="AR39" s="28">
        <f t="shared" si="41"/>
        <v>1722.8892638040988</v>
      </c>
      <c r="AS39" s="7">
        <f t="shared" si="42"/>
        <v>2239.7560429453288</v>
      </c>
      <c r="AT39" s="4">
        <f t="shared" si="18"/>
        <v>3962.6453067494276</v>
      </c>
      <c r="AU39" s="33">
        <f t="shared" si="43"/>
        <v>899.57383773310903</v>
      </c>
      <c r="AV39" s="35">
        <f t="shared" si="44"/>
        <v>0.29368359401094879</v>
      </c>
      <c r="AW39" s="28">
        <f>F39*1.12</f>
        <v>1770.3082343675144</v>
      </c>
      <c r="AX39" s="7">
        <f t="shared" si="45"/>
        <v>2478.43152811452</v>
      </c>
      <c r="AY39" s="4">
        <f t="shared" si="20"/>
        <v>4248.7397624820342</v>
      </c>
      <c r="AZ39" s="33">
        <f t="shared" si="46"/>
        <v>1185.6682934657156</v>
      </c>
      <c r="BA39" s="35">
        <f t="shared" si="47"/>
        <v>0.38708476294432781</v>
      </c>
    </row>
    <row r="40" spans="1:53" ht="15.6" x14ac:dyDescent="0.3">
      <c r="A40" s="14"/>
      <c r="B40" s="15">
        <f t="shared" si="53"/>
        <v>2</v>
      </c>
      <c r="C40" s="10">
        <f>F40*(1+0.12)+0.01</f>
        <v>1694.084865423459</v>
      </c>
      <c r="D40" s="7">
        <f t="shared" si="1"/>
        <v>2371.7188115928425</v>
      </c>
      <c r="E40" s="4">
        <f t="shared" si="2"/>
        <v>4065.8036770163017</v>
      </c>
      <c r="F40" s="10">
        <v>1512.5668441280882</v>
      </c>
      <c r="G40" s="7">
        <f t="shared" si="3"/>
        <v>1361.3101597152795</v>
      </c>
      <c r="H40" s="7">
        <v>59.87</v>
      </c>
      <c r="I40" s="4">
        <f t="shared" si="22"/>
        <v>2933.7470038433676</v>
      </c>
      <c r="J40" s="28">
        <f t="shared" si="4"/>
        <v>181.51802129537077</v>
      </c>
      <c r="K40" s="7">
        <f t="shared" si="5"/>
        <v>1010.408651877563</v>
      </c>
      <c r="L40" s="4">
        <f t="shared" si="6"/>
        <v>1132.0566731729341</v>
      </c>
      <c r="M40" s="19">
        <f t="shared" si="7"/>
        <v>0.38587399380037835</v>
      </c>
      <c r="N40" s="28">
        <f t="shared" si="52"/>
        <v>1535.2553467900093</v>
      </c>
      <c r="O40" s="7">
        <f t="shared" si="23"/>
        <v>1477.6832712853841</v>
      </c>
      <c r="P40" s="4">
        <f t="shared" si="8"/>
        <v>3012.9386180753936</v>
      </c>
      <c r="Q40" s="33">
        <f t="shared" si="24"/>
        <v>79.191614232026041</v>
      </c>
      <c r="R40" s="35">
        <f t="shared" si="25"/>
        <v>2.6993334506445421E-2</v>
      </c>
      <c r="S40" s="28">
        <f>F40*1.03+0.01</f>
        <v>1557.9538494519309</v>
      </c>
      <c r="T40" s="7">
        <f t="shared" si="26"/>
        <v>1596.902695688229</v>
      </c>
      <c r="U40" s="4">
        <f t="shared" si="10"/>
        <v>3154.8565451401601</v>
      </c>
      <c r="V40" s="33">
        <f t="shared" si="27"/>
        <v>221.10954129679249</v>
      </c>
      <c r="W40" s="35">
        <f t="shared" si="28"/>
        <v>7.5367624068171865E-2</v>
      </c>
      <c r="X40" s="28">
        <f>F40*1.045+0.01</f>
        <v>1580.642352113852</v>
      </c>
      <c r="Y40" s="7">
        <f t="shared" si="29"/>
        <v>1718.948557923814</v>
      </c>
      <c r="Z40" s="4">
        <f t="shared" si="11"/>
        <v>3299.5909100376657</v>
      </c>
      <c r="AA40" s="33">
        <f t="shared" si="30"/>
        <v>365.84390619429814</v>
      </c>
      <c r="AB40" s="35">
        <f t="shared" si="31"/>
        <v>0.12470192750602653</v>
      </c>
      <c r="AC40" s="28">
        <f t="shared" si="12"/>
        <v>1603.3208547757736</v>
      </c>
      <c r="AD40" s="7">
        <f t="shared" si="32"/>
        <v>1843.8189829921394</v>
      </c>
      <c r="AE40" s="4">
        <f t="shared" si="13"/>
        <v>3447.1398377679129</v>
      </c>
      <c r="AF40" s="33">
        <f t="shared" si="33"/>
        <v>513.39283392454536</v>
      </c>
      <c r="AG40" s="35">
        <f t="shared" si="34"/>
        <v>0.17499560570559525</v>
      </c>
      <c r="AH40" s="28">
        <f>F40*1.075</f>
        <v>1626.0093574376947</v>
      </c>
      <c r="AI40" s="7">
        <f t="shared" si="35"/>
        <v>1971.5363458932047</v>
      </c>
      <c r="AJ40" s="4">
        <f t="shared" si="15"/>
        <v>3597.5457033308994</v>
      </c>
      <c r="AK40" s="33">
        <f t="shared" si="36"/>
        <v>663.79869948753185</v>
      </c>
      <c r="AL40" s="35">
        <f t="shared" si="37"/>
        <v>0.22626310265265531</v>
      </c>
      <c r="AM40" s="28">
        <f>F40*1.09</f>
        <v>1648.6978600996163</v>
      </c>
      <c r="AN40" s="7">
        <f t="shared" si="38"/>
        <v>2102.0897716270106</v>
      </c>
      <c r="AO40" s="4">
        <f t="shared" si="17"/>
        <v>3750.7876317266268</v>
      </c>
      <c r="AP40" s="33">
        <f t="shared" si="39"/>
        <v>817.04062788325928</v>
      </c>
      <c r="AQ40" s="35">
        <f t="shared" si="40"/>
        <v>0.27849730287338742</v>
      </c>
      <c r="AR40" s="28">
        <f t="shared" si="41"/>
        <v>1648.6978600996163</v>
      </c>
      <c r="AS40" s="7">
        <f t="shared" si="42"/>
        <v>2143.3072181295011</v>
      </c>
      <c r="AT40" s="4">
        <f t="shared" si="18"/>
        <v>3792.0050782291173</v>
      </c>
      <c r="AU40" s="33">
        <f t="shared" si="43"/>
        <v>858.25807438574975</v>
      </c>
      <c r="AV40" s="35">
        <f t="shared" si="44"/>
        <v>0.29254672378408403</v>
      </c>
      <c r="AW40" s="28">
        <f>F40*1.12+0.01</f>
        <v>1694.084865423459</v>
      </c>
      <c r="AX40" s="7">
        <f t="shared" si="45"/>
        <v>2371.7188115928425</v>
      </c>
      <c r="AY40" s="4">
        <f t="shared" si="20"/>
        <v>4065.8036770163017</v>
      </c>
      <c r="AZ40" s="33">
        <f t="shared" si="46"/>
        <v>1132.0566731729341</v>
      </c>
      <c r="BA40" s="35">
        <f t="shared" si="47"/>
        <v>0.38587399380037835</v>
      </c>
    </row>
    <row r="41" spans="1:53" ht="16.2" thickBot="1" x14ac:dyDescent="0.35">
      <c r="A41" s="16"/>
      <c r="B41" s="17">
        <f t="shared" si="53"/>
        <v>1</v>
      </c>
      <c r="C41" s="11">
        <f>F41*(1+0.12)</f>
        <v>1621.1242731324967</v>
      </c>
      <c r="D41" s="8">
        <f t="shared" si="1"/>
        <v>2269.5739823854951</v>
      </c>
      <c r="E41" s="5">
        <f t="shared" si="2"/>
        <v>3890.698255517992</v>
      </c>
      <c r="F41" s="11">
        <v>1447.4323867254434</v>
      </c>
      <c r="G41" s="8">
        <f t="shared" si="3"/>
        <v>1302.6891480528991</v>
      </c>
      <c r="H41" s="8">
        <v>59.87</v>
      </c>
      <c r="I41" s="5">
        <f t="shared" si="22"/>
        <v>2809.9915347783426</v>
      </c>
      <c r="J41" s="29">
        <f t="shared" si="4"/>
        <v>173.69188640705329</v>
      </c>
      <c r="K41" s="8">
        <f t="shared" si="5"/>
        <v>966.88483433259603</v>
      </c>
      <c r="L41" s="5">
        <f t="shared" si="6"/>
        <v>1080.7067207396494</v>
      </c>
      <c r="M41" s="26">
        <f t="shared" si="7"/>
        <v>0.38459429765680686</v>
      </c>
      <c r="N41" s="29">
        <f t="shared" si="52"/>
        <v>1469.1438725263249</v>
      </c>
      <c r="O41" s="8">
        <f t="shared" si="23"/>
        <v>1414.0509773065878</v>
      </c>
      <c r="P41" s="5">
        <f t="shared" si="8"/>
        <v>2883.194849832913</v>
      </c>
      <c r="Q41" s="36">
        <f t="shared" si="24"/>
        <v>73.203315054570339</v>
      </c>
      <c r="R41" s="37">
        <f t="shared" si="25"/>
        <v>2.6051080278554916E-2</v>
      </c>
      <c r="S41" s="29">
        <f>F41*1.03-0.01</f>
        <v>1490.8453583272067</v>
      </c>
      <c r="T41" s="8">
        <f t="shared" si="26"/>
        <v>1528.1164922853868</v>
      </c>
      <c r="U41" s="5">
        <f t="shared" si="10"/>
        <v>3018.9618506125935</v>
      </c>
      <c r="V41" s="36">
        <f t="shared" si="27"/>
        <v>208.97031583425087</v>
      </c>
      <c r="W41" s="37">
        <f t="shared" si="28"/>
        <v>7.4366884472032699E-2</v>
      </c>
      <c r="X41" s="29">
        <f>F41*1.045-0.01</f>
        <v>1512.5568441280882</v>
      </c>
      <c r="Y41" s="8">
        <f t="shared" si="29"/>
        <v>1644.9055679892958</v>
      </c>
      <c r="Z41" s="5">
        <f t="shared" si="11"/>
        <v>3157.4624121173838</v>
      </c>
      <c r="AA41" s="36">
        <f t="shared" si="30"/>
        <v>347.47087733904118</v>
      </c>
      <c r="AB41" s="37">
        <f t="shared" si="31"/>
        <v>0.12365548900717607</v>
      </c>
      <c r="AC41" s="29">
        <f t="shared" si="12"/>
        <v>1534.2783299289702</v>
      </c>
      <c r="AD41" s="8">
        <f t="shared" si="32"/>
        <v>1764.4200794183155</v>
      </c>
      <c r="AE41" s="5">
        <f t="shared" si="13"/>
        <v>3298.6984093472856</v>
      </c>
      <c r="AF41" s="36">
        <f t="shared" si="33"/>
        <v>488.70687456894302</v>
      </c>
      <c r="AG41" s="37">
        <f t="shared" si="34"/>
        <v>0.1739175611457823</v>
      </c>
      <c r="AH41" s="29">
        <f>F41*1.075</f>
        <v>1555.9898157298517</v>
      </c>
      <c r="AI41" s="8">
        <f t="shared" si="35"/>
        <v>1886.6376515724451</v>
      </c>
      <c r="AJ41" s="5">
        <f t="shared" si="15"/>
        <v>3442.6274673022967</v>
      </c>
      <c r="AK41" s="36">
        <f t="shared" si="36"/>
        <v>632.63593252395412</v>
      </c>
      <c r="AL41" s="37">
        <f t="shared" si="37"/>
        <v>0.22513802077124678</v>
      </c>
      <c r="AM41" s="29">
        <f>F41*1.09</f>
        <v>1577.7013015307334</v>
      </c>
      <c r="AN41" s="8">
        <f t="shared" si="38"/>
        <v>2011.569159451685</v>
      </c>
      <c r="AO41" s="5">
        <f t="shared" si="17"/>
        <v>3589.2704609824186</v>
      </c>
      <c r="AP41" s="36">
        <f t="shared" si="39"/>
        <v>779.27892620407601</v>
      </c>
      <c r="AQ41" s="37">
        <f t="shared" si="40"/>
        <v>0.27732429673157255</v>
      </c>
      <c r="AR41" s="29">
        <f t="shared" si="41"/>
        <v>1577.7013015307334</v>
      </c>
      <c r="AS41" s="8">
        <f t="shared" si="42"/>
        <v>2051.0116919899533</v>
      </c>
      <c r="AT41" s="5">
        <f t="shared" si="18"/>
        <v>3628.7129935206867</v>
      </c>
      <c r="AU41" s="36">
        <f t="shared" si="43"/>
        <v>818.72145874234411</v>
      </c>
      <c r="AV41" s="37">
        <f t="shared" si="44"/>
        <v>0.29136082746488645</v>
      </c>
      <c r="AW41" s="29">
        <f>F41*1.12</f>
        <v>1621.1242731324967</v>
      </c>
      <c r="AX41" s="8">
        <f t="shared" si="45"/>
        <v>2269.5739823854951</v>
      </c>
      <c r="AY41" s="5">
        <f t="shared" si="20"/>
        <v>3890.698255517992</v>
      </c>
      <c r="AZ41" s="36">
        <f t="shared" si="46"/>
        <v>1080.7067207396494</v>
      </c>
      <c r="BA41" s="37">
        <f t="shared" si="47"/>
        <v>0.38459429765680686</v>
      </c>
    </row>
    <row r="42" spans="1:53" x14ac:dyDescent="0.3">
      <c r="J42" s="1"/>
    </row>
    <row r="43" spans="1:53" x14ac:dyDescent="0.3">
      <c r="A43" s="46" t="s">
        <v>18</v>
      </c>
    </row>
  </sheetData>
  <mergeCells count="12">
    <mergeCell ref="X1:AB1"/>
    <mergeCell ref="A1:B1"/>
    <mergeCell ref="C1:E1"/>
    <mergeCell ref="F1:I1"/>
    <mergeCell ref="J1:M1"/>
    <mergeCell ref="N1:R1"/>
    <mergeCell ref="S1:W1"/>
    <mergeCell ref="AC1:AG1"/>
    <mergeCell ref="AH1:AL1"/>
    <mergeCell ref="AM1:AQ1"/>
    <mergeCell ref="AR1:AV1"/>
    <mergeCell ref="AW1:BA1"/>
  </mergeCells>
  <conditionalFormatting sqref="A42:I42 K42:L4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71" orientation="landscape" r:id="rId1"/>
  <headerFooter>
    <oddHeader>&amp;LSINTRAJUD/SP&amp;C&amp;F
&amp;A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TABELA GERAL</vt:lpstr>
      <vt:lpstr>1a e 2a. PARCELAS</vt:lpstr>
      <vt:lpstr>3a e 4a. PARCELAS</vt:lpstr>
      <vt:lpstr>5a e 6a. PARCELAS</vt:lpstr>
      <vt:lpstr>7a e 8a. PARCELAS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Washington</dc:creator>
  <cp:lastModifiedBy>Washington</cp:lastModifiedBy>
  <cp:lastPrinted>2016-06-02T16:33:07Z</cp:lastPrinted>
  <dcterms:created xsi:type="dcterms:W3CDTF">2015-08-14T23:37:56Z</dcterms:created>
  <dcterms:modified xsi:type="dcterms:W3CDTF">2016-06-02T16:33:25Z</dcterms:modified>
</cp:coreProperties>
</file>